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INFORMACION FINANCIERA 2T 2024\"/>
    </mc:Choice>
  </mc:AlternateContent>
  <xr:revisionPtr revIDLastSave="0" documentId="13_ncr:1_{E3D77281-CAD5-4698-9530-BB222746088A}" xr6:coauthVersionLast="47" xr6:coauthVersionMax="47" xr10:uidLastSave="{00000000-0000-0000-0000-000000000000}"/>
  <bookViews>
    <workbookView xWindow="-120" yWindow="-120" windowWidth="29040" windowHeight="15840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  <definedName name="_xlnm.Print_Area" localSheetId="2">CA!$A$1:$G$101</definedName>
    <definedName name="_xlnm.Print_Area" localSheetId="3">CFG!$A$1:$G$56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4" l="1"/>
  <c r="G45" i="4" s="1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83" i="4"/>
  <c r="E83" i="4"/>
  <c r="C83" i="4"/>
  <c r="D81" i="4"/>
  <c r="G81" i="4" s="1"/>
  <c r="D79" i="4"/>
  <c r="G79" i="4" s="1"/>
  <c r="D77" i="4"/>
  <c r="G77" i="4" s="1"/>
  <c r="D75" i="4"/>
  <c r="G75" i="4" s="1"/>
  <c r="D73" i="4"/>
  <c r="G73" i="4" s="1"/>
  <c r="D71" i="4"/>
  <c r="G71" i="4" s="1"/>
  <c r="D69" i="4"/>
  <c r="G69" i="4" s="1"/>
  <c r="B83" i="4"/>
  <c r="F61" i="4"/>
  <c r="E61" i="4"/>
  <c r="D59" i="4"/>
  <c r="G59" i="4" s="1"/>
  <c r="D58" i="4"/>
  <c r="G58" i="4" s="1"/>
  <c r="D57" i="4"/>
  <c r="G57" i="4" s="1"/>
  <c r="D56" i="4"/>
  <c r="G56" i="4" s="1"/>
  <c r="C61" i="4"/>
  <c r="B61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47" i="4"/>
  <c r="E47" i="4"/>
  <c r="C47" i="4"/>
  <c r="B47" i="4"/>
  <c r="G61" i="4" l="1"/>
  <c r="G83" i="4"/>
  <c r="D61" i="4"/>
  <c r="D83" i="4"/>
  <c r="G47" i="4"/>
  <c r="D47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<sst xmlns="http://schemas.openxmlformats.org/spreadsheetml/2006/main" count="235" uniqueCount="174">
  <si>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</si>
  <si>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</si>
  <si>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</si>
  <si>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</si>
  <si>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</si>
  <si>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</si>
  <si>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</si>
  <si>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</si>
  <si>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</si>
  <si>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</si>
  <si>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</si>
  <si>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</si>
  <si>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</si>
  <si>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</si>
  <si>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</si>
  <si>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</si>
  <si>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</si>
  <si>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</si>
  <si>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</si>
  <si>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</si>
  <si>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</si>
  <si>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</si>
  <si>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</si>
  <si>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</si>
  <si>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</si>
  <si>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</si>
  <si>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</si>
  <si>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</si>
  <si>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</si>
  <si>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</si>
  <si>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</si>
  <si>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</si>
  <si>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</si>
  <si>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</si>
  <si>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</si>
  <si>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</si>
  <si>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</si>
  <si>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</si>
  <si>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</si>
  <si>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</si>
  <si>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</si>
  <si>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</si>
  <si>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</si>
  <si>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</si>
  <si>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</si>
  <si>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</si>
  <si>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</si>
  <si>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</si>
  <si>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</si>
  <si>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</si>
  <si>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</si>
  <si>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</si>
  <si>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</si>
  <si>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</si>
  <si>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</si>
  <si>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</si>
  <si>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</si>
  <si>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</si>
  <si>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</si>
  <si>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</si>
  <si>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</si>
  <si>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</si>
  <si>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</si>
  <si>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</si>
  <si>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</si>
  <si>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</si>
  <si>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</si>
  <si>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</si>
  <si>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</si>
  <si>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</si>
  <si>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</si>
  <si>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</si>
  <si>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</si>
  <si>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</si>
  <si>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</si>
  <si>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</si>
  <si>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</si>
  <si>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</si>
  <si>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</si>
  <si>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</si>
  <si>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</si>
  <si>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</si>
  <si>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</si>
  <si>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</si>
  <si>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</si>
  <si>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</si>
  <si>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</si>
  <si>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</si>
  <si>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</si>
  <si>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</si>
  <si>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</si>
  <si>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</si>
  <si>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</si>
  <si>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</si>
  <si>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</si>
  <si>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</si>
  <si>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</si>
  <si>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</si>
  <si>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</si>
  <si>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</si>
  <si>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</si>
  <si>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</si>
  <si>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</si>
  <si>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</si>
  <si>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</si>
  <si>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</si>
  <si>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</si>
  <si>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</si>
  <si>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</si>
  <si>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</si>
  <si>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</si>
  <si>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</si>
  <si>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</si>
  <si>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</si>
  <si>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</si>
  <si>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</si>
  <si>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</si>
  <si>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</si>
  <si>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</si>
  <si>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</si>
  <si>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</si>
  <si>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</si>
  <si>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</si>
  <si>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</si>
  <si>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</si>
  <si>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</si>
  <si>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</si>
  <si>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</si>
  <si>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</si>
  <si>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Tarimoro, Gto.
Estado Analítico del Ejercicio del Presupuesto de Egresos
Clasificación por Objeto del Gasto (Capítulo y Concepto)
Del 1 de Enero al 30 de Junio de 2024</t>
  </si>
  <si>
    <t>Municipio de Tarimoro, Gto.
Estado Analítico del Ejercicio del Presupuesto de Egresos
Clasificación Económica (por Tipo de Gasto)
Del 1 de Enero al 30 de Junio de 2024</t>
  </si>
  <si>
    <t>31111M390010000 PRESIDENTE</t>
  </si>
  <si>
    <t>31111M390020000 SINDICO</t>
  </si>
  <si>
    <t>31111M390030000 REGIDORES</t>
  </si>
  <si>
    <t>31111M390040000 DESPACHO DEL PRESIDENTE</t>
  </si>
  <si>
    <t>31111M390050000 DESPACHO DEL SECRETARIO</t>
  </si>
  <si>
    <t>31111M390060000 SECRETARIA DEL AYUNTAMIE</t>
  </si>
  <si>
    <t>31111M390070000 TESORERIA MUNICIPAL</t>
  </si>
  <si>
    <t>31111M390080000 DIRECCION CATASTRO IMPUE</t>
  </si>
  <si>
    <t>31111M390090000 DIRECCION FISCALIZACION</t>
  </si>
  <si>
    <t>31111M390100000 CONTRALORIA MUNICIPAL</t>
  </si>
  <si>
    <t>31111M390110000 DIRECCION DE OBRA PUBLCA</t>
  </si>
  <si>
    <t>31111M390120000 DESESARROLLO URBANO- ECO</t>
  </si>
  <si>
    <t>31111M390130100 DESPACHO DIRECC SERVICIO</t>
  </si>
  <si>
    <t>31111M390130200 DEPARTAMENTO ALUMBRADO P</t>
  </si>
  <si>
    <t>31111M390130300 DEPARTAMENTO DE LIMPIA</t>
  </si>
  <si>
    <t>31111M390130400 DEPARTAMENTO PARQUES Y J</t>
  </si>
  <si>
    <t>31111M390130500 DEPARTAMENTO RASTRO MUNI</t>
  </si>
  <si>
    <t>31111M390130600 DEPARTAMENTO PANTEONES</t>
  </si>
  <si>
    <t>31111M390140000 OFICIALIA MAYOR</t>
  </si>
  <si>
    <t>31111M390150000 JUZGADO ADMINISTRATIVO M</t>
  </si>
  <si>
    <t>31111M390160000 DIRECCION DE COMUNICACIO</t>
  </si>
  <si>
    <t>31111M390170000 ACCSESO A LA INFORMACION</t>
  </si>
  <si>
    <t>31111M390180000 DELEGADOS MUNICIPALES</t>
  </si>
  <si>
    <t>31111M390190000 DIRECCION DE JURIDICO</t>
  </si>
  <si>
    <t>31111M390200000 DIRECCION EDUACION CIVIC</t>
  </si>
  <si>
    <t>31111M390210000 DIRECCION DE SISTEMAS</t>
  </si>
  <si>
    <t>31111M390220000 DIRECCION ACCION DEPORTI</t>
  </si>
  <si>
    <t>31111M390230000 DIRECCION DE PLANEACION</t>
  </si>
  <si>
    <t>31111M390240000 DIRECCION DESARROLLO SOC</t>
  </si>
  <si>
    <t>31111M390250000 DIRECCION DESARROLLO AGR</t>
  </si>
  <si>
    <t>31111M390260000 DIRECCION DESARROLLO RUR</t>
  </si>
  <si>
    <t>31111M390270000 DIRECCION DE PROTECCION</t>
  </si>
  <si>
    <t>31111M390280000 DIRECCION DE SEGURIDAD P</t>
  </si>
  <si>
    <t>31111M390290000 DIRECCION DE DESARROLLO</t>
  </si>
  <si>
    <t>31111M390300000 DIRECCION DE CASA DE LA</t>
  </si>
  <si>
    <t>31111M390310000 SRIA EJEC SIST PROT DER</t>
  </si>
  <si>
    <t>31111M390320000 COORDINACION DE MEJORA R</t>
  </si>
  <si>
    <t>31111M390330000 COORDINACION DE DERECHOS</t>
  </si>
  <si>
    <t>31111M390340000 COORDINACION DE ATENCION</t>
  </si>
  <si>
    <t>Municipio de Tarimoro, Gto.
Estado Analítico del Ejercicio del Presupuesto de Egresos
Clasificación Administrativa
Del 1 de Enero al 30 de Junio de 2024</t>
  </si>
  <si>
    <t>Municipio de Tarimoro, Gto.
Estado Analítico del Ejercicio del Presupuesto de Egresos
Clasificación Administrativa (Poderes)
Del 1 de Enero al 30 de Junio de 2024</t>
  </si>
  <si>
    <t>Municipio de Tarimoro, Gto.
Estado Analítico del Ejercicio del Presupuesto de Egresos
Clasificación Administrativa (Sector Paraestatal)
Del 1 de Enero al 30 de Junio de 2024</t>
  </si>
  <si>
    <t>Municipio de Tarimoro, Gto.
Estado Analítico del Ejercicio del Presupuesto de Egresos
Clasificación Funcional (Finalidad y Función)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</si>
</sst>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1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9" fillId="0" borderId="0" xfId="7" applyFont="1" applyAlignment="1" applyProtection="1">
      <alignment vertical="top"/>
      <protection locked="0"/>
    </xf>
    <xf numFmtId="0" fontId="2" fillId="0" borderId="0" xfId="8" applyFont="1" applyAlignment="1" applyProtection="1">
      <alignment horizontal="right"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F1459A-FCB7-4260-9073-28263B246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342900</xdr:colOff>
      <xdr:row>0</xdr:row>
      <xdr:rowOff>104775</xdr:rowOff>
    </xdr:from>
    <xdr:to>
      <xdr:col>6</xdr:col>
      <xdr:colOff>923924</xdr:colOff>
      <xdr:row>0</xdr:row>
      <xdr:rowOff>533400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2A65F7F6-F7C5-4FC1-9519-0CB102DBCFE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58300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171449</xdr:colOff>
      <xdr:row>81</xdr:row>
      <xdr:rowOff>57150</xdr:rowOff>
    </xdr:from>
    <xdr:to>
      <xdr:col>6</xdr:col>
      <xdr:colOff>828675</xdr:colOff>
      <xdr:row>87</xdr:row>
      <xdr:rowOff>57149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5BC1EE9-EA12-4559-806D-BE3BBE5AA494}"/>
            </a:ext>
          </a:extLst>
        </xdr:cNvPr>
        <xdr:cNvSpPr txBox="1"/>
      </xdr:nvSpPr>
      <xdr:spPr>
        <a:xfrm>
          <a:off x="171449" y="12230100"/>
          <a:ext cx="9572626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4</xdr:col>
      <xdr:colOff>228600</xdr:colOff>
      <xdr:row>83</xdr:row>
      <xdr:rowOff>114300</xdr:rowOff>
    </xdr:from>
    <xdr:to>
      <xdr:col>5</xdr:col>
      <xdr:colOff>1028700</xdr:colOff>
      <xdr:row>83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988D311-04D3-4FF7-9C56-0126BEA877CC}"/>
            </a:ext>
          </a:extLst>
        </xdr:cNvPr>
        <xdr:cNvCxnSpPr/>
      </xdr:nvCxnSpPr>
      <xdr:spPr>
        <a:xfrm flipV="1">
          <a:off x="7048500" y="12573000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409575</xdr:colOff>
      <xdr:row>83</xdr:row>
      <xdr:rowOff>114300</xdr:rowOff>
    </xdr:from>
    <xdr:to>
      <xdr:col>0</xdr:col>
      <xdr:colOff>2324100</xdr:colOff>
      <xdr:row>83</xdr:row>
      <xdr:rowOff>123825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78D7A2E-A60F-4E07-8EDC-BC6551E09531}"/>
            </a:ext>
          </a:extLst>
        </xdr:cNvPr>
        <xdr:cNvCxnSpPr/>
      </xdr:nvCxnSpPr>
      <xdr:spPr>
        <a:xfrm flipV="1">
          <a:off x="409575" y="12573000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DD7D09-42E3-44A4-A549-AB175C0F8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247650</xdr:colOff>
      <xdr:row>0</xdr:row>
      <xdr:rowOff>104775</xdr:rowOff>
    </xdr:from>
    <xdr:to>
      <xdr:col>8</xdr:col>
      <xdr:colOff>142874</xdr:colOff>
      <xdr:row>0</xdr:row>
      <xdr:rowOff>533400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313F798D-989A-498A-A354-D5B104427CED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58300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171449</xdr:colOff>
      <xdr:row>20</xdr:row>
      <xdr:rowOff>57150</xdr:rowOff>
    </xdr:from>
    <xdr:to>
      <xdr:col>6</xdr:col>
      <xdr:colOff>828675</xdr:colOff>
      <xdr:row>26</xdr:row>
      <xdr:rowOff>57149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9C8A0D6-5A9F-40F0-934E-D35D47E248D1}"/>
            </a:ext>
          </a:extLst>
        </xdr:cNvPr>
        <xdr:cNvSpPr txBox="1"/>
      </xdr:nvSpPr>
      <xdr:spPr>
        <a:xfrm>
          <a:off x="171449" y="12230100"/>
          <a:ext cx="9572626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4</xdr:col>
      <xdr:colOff>228600</xdr:colOff>
      <xdr:row>22</xdr:row>
      <xdr:rowOff>114300</xdr:rowOff>
    </xdr:from>
    <xdr:to>
      <xdr:col>5</xdr:col>
      <xdr:colOff>1028700</xdr:colOff>
      <xdr:row>22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24EE22A-8D31-4F54-B945-14C822C6359F}"/>
            </a:ext>
          </a:extLst>
        </xdr:cNvPr>
        <xdr:cNvCxnSpPr/>
      </xdr:nvCxnSpPr>
      <xdr:spPr>
        <a:xfrm flipV="1">
          <a:off x="7048500" y="12573000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409575</xdr:colOff>
      <xdr:row>22</xdr:row>
      <xdr:rowOff>114300</xdr:rowOff>
    </xdr:from>
    <xdr:to>
      <xdr:col>0</xdr:col>
      <xdr:colOff>2324100</xdr:colOff>
      <xdr:row>22</xdr:row>
      <xdr:rowOff>123825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1903217-F7A5-4B95-90DD-951DA25BF208}"/>
            </a:ext>
          </a:extLst>
        </xdr:cNvPr>
        <xdr:cNvCxnSpPr/>
      </xdr:nvCxnSpPr>
      <xdr:spPr>
        <a:xfrm flipV="1">
          <a:off x="409575" y="12573000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3CA432-B491-44CE-9811-DBD1D1131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466725</xdr:colOff>
      <xdr:row>0</xdr:row>
      <xdr:rowOff>104775</xdr:rowOff>
    </xdr:from>
    <xdr:to>
      <xdr:col>5</xdr:col>
      <xdr:colOff>1047749</xdr:colOff>
      <xdr:row>0</xdr:row>
      <xdr:rowOff>533400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7A978B62-2E02-4CEA-A818-4F5328D2C08B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58300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171449</xdr:colOff>
      <xdr:row>87</xdr:row>
      <xdr:rowOff>57150</xdr:rowOff>
    </xdr:from>
    <xdr:to>
      <xdr:col>6</xdr:col>
      <xdr:colOff>828675</xdr:colOff>
      <xdr:row>95</xdr:row>
      <xdr:rowOff>111125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164EE82-D074-4E87-8198-E0581B98D910}"/>
            </a:ext>
          </a:extLst>
        </xdr:cNvPr>
        <xdr:cNvSpPr txBox="1"/>
      </xdr:nvSpPr>
      <xdr:spPr>
        <a:xfrm>
          <a:off x="171449" y="14439900"/>
          <a:ext cx="10499726" cy="1196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3</xdr:col>
      <xdr:colOff>361950</xdr:colOff>
      <xdr:row>89</xdr:row>
      <xdr:rowOff>123825</xdr:rowOff>
    </xdr:from>
    <xdr:to>
      <xdr:col>5</xdr:col>
      <xdr:colOff>114300</xdr:colOff>
      <xdr:row>89</xdr:row>
      <xdr:rowOff>133350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61A7E68-E792-4BBF-9E3F-711107A76953}"/>
            </a:ext>
          </a:extLst>
        </xdr:cNvPr>
        <xdr:cNvCxnSpPr/>
      </xdr:nvCxnSpPr>
      <xdr:spPr>
        <a:xfrm flipV="1">
          <a:off x="7058025" y="14782800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409575</xdr:colOff>
      <xdr:row>89</xdr:row>
      <xdr:rowOff>114300</xdr:rowOff>
    </xdr:from>
    <xdr:to>
      <xdr:col>0</xdr:col>
      <xdr:colOff>2324100</xdr:colOff>
      <xdr:row>89</xdr:row>
      <xdr:rowOff>123825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8BEE844-E23C-49F0-B390-54D99FACF253}"/>
            </a:ext>
          </a:extLst>
        </xdr:cNvPr>
        <xdr:cNvCxnSpPr/>
      </xdr:nvCxnSpPr>
      <xdr:spPr>
        <a:xfrm flipV="1">
          <a:off x="409575" y="12573000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53C797-44A7-43CF-9148-4EB35CD91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552450</xdr:colOff>
      <xdr:row>0</xdr:row>
      <xdr:rowOff>104775</xdr:rowOff>
    </xdr:from>
    <xdr:to>
      <xdr:col>6</xdr:col>
      <xdr:colOff>85724</xdr:colOff>
      <xdr:row>0</xdr:row>
      <xdr:rowOff>533400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C53573C5-B13D-4225-B19A-3DB729F6DD8B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58300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171449</xdr:colOff>
      <xdr:row>46</xdr:row>
      <xdr:rowOff>57150</xdr:rowOff>
    </xdr:from>
    <xdr:to>
      <xdr:col>6</xdr:col>
      <xdr:colOff>828675</xdr:colOff>
      <xdr:row>54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28768D8-5A07-4923-A518-1045B5C0C8D0}"/>
            </a:ext>
          </a:extLst>
        </xdr:cNvPr>
        <xdr:cNvSpPr txBox="1"/>
      </xdr:nvSpPr>
      <xdr:spPr>
        <a:xfrm>
          <a:off x="171449" y="7296150"/>
          <a:ext cx="10404476" cy="1149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3</xdr:col>
      <xdr:colOff>552450</xdr:colOff>
      <xdr:row>49</xdr:row>
      <xdr:rowOff>0</xdr:rowOff>
    </xdr:from>
    <xdr:to>
      <xdr:col>5</xdr:col>
      <xdr:colOff>304800</xdr:colOff>
      <xdr:row>49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0FC01B4-D39C-49A6-B912-B44C6ABE4B5B}"/>
            </a:ext>
          </a:extLst>
        </xdr:cNvPr>
        <xdr:cNvCxnSpPr/>
      </xdr:nvCxnSpPr>
      <xdr:spPr>
        <a:xfrm flipV="1">
          <a:off x="7162800" y="7658100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409575</xdr:colOff>
      <xdr:row>48</xdr:row>
      <xdr:rowOff>114300</xdr:rowOff>
    </xdr:from>
    <xdr:to>
      <xdr:col>0</xdr:col>
      <xdr:colOff>2324100</xdr:colOff>
      <xdr:row>48</xdr:row>
      <xdr:rowOff>123825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1B17328-0E8B-41E3-A393-7BDFD925DC17}"/>
            </a:ext>
          </a:extLst>
        </xdr:cNvPr>
        <xdr:cNvCxnSpPr/>
      </xdr:nvCxnSpPr>
      <xdr:spPr>
        <a:xfrm flipV="1">
          <a:off x="409575" y="12573000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9"/>
  <sheetViews>
    <sheetView showGridLines="0" topLeftCell="A55" zoomScaleNormal="100" workbookViewId="0">
      <selection activeCell="I83" sqref="I8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3" t="s">
        <v>129</v>
      </c>
      <c r="B1" s="43"/>
      <c r="C1" s="43"/>
      <c r="D1" s="43"/>
      <c r="E1" s="43"/>
      <c r="F1" s="43"/>
      <c r="G1" s="44"/>
    </row>
    <row r="2" spans="1:8" x14ac:dyDescent="0.2">
      <c r="A2" s="31"/>
      <c r="B2" s="28"/>
      <c r="C2" s="29"/>
      <c r="D2" s="26" t="s">
        <v>57</v>
      </c>
      <c r="E2" s="29"/>
      <c r="F2" s="30"/>
      <c r="G2" s="45" t="s">
        <v>56</v>
      </c>
    </row>
    <row r="3" spans="1:8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6"/>
    </row>
    <row r="4" spans="1:8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7" t="s">
        <v>58</v>
      </c>
      <c r="B5" s="12">
        <f>SUM(B6:B12)</f>
        <v>94561543.419999987</v>
      </c>
      <c r="C5" s="12">
        <f>SUM(C6:C12)</f>
        <v>-1705551.14</v>
      </c>
      <c r="D5" s="12">
        <f>B5+C5</f>
        <v>92855992.279999986</v>
      </c>
      <c r="E5" s="12">
        <f>SUM(E6:E12)</f>
        <v>39647592.149999999</v>
      </c>
      <c r="F5" s="12">
        <f>SUM(F6:F12)</f>
        <v>39647592.149999999</v>
      </c>
      <c r="G5" s="12">
        <f>D5-E5</f>
        <v>53208400.129999988</v>
      </c>
    </row>
    <row r="6" spans="1:8" x14ac:dyDescent="0.2">
      <c r="A6" s="19" t="s">
        <v>62</v>
      </c>
      <c r="B6" s="5">
        <v>50921087.729999997</v>
      </c>
      <c r="C6" s="5">
        <v>-235440.23</v>
      </c>
      <c r="D6" s="5">
        <f t="shared" ref="D6:D69" si="0">B6+C6</f>
        <v>50685647.5</v>
      </c>
      <c r="E6" s="5">
        <v>22405108.23</v>
      </c>
      <c r="F6" s="5">
        <v>22405108.23</v>
      </c>
      <c r="G6" s="5">
        <f t="shared" ref="G6:G69" si="1">D6-E6</f>
        <v>28280539.27</v>
      </c>
      <c r="H6" s="9">
        <v>1100</v>
      </c>
    </row>
    <row r="7" spans="1:8" x14ac:dyDescent="0.2">
      <c r="A7" s="19" t="s">
        <v>63</v>
      </c>
      <c r="B7" s="5">
        <v>14979337.890000001</v>
      </c>
      <c r="C7" s="5">
        <v>-95000</v>
      </c>
      <c r="D7" s="5">
        <f t="shared" si="0"/>
        <v>14884337.890000001</v>
      </c>
      <c r="E7" s="5">
        <v>8266269.9000000004</v>
      </c>
      <c r="F7" s="5">
        <v>8266269.9000000004</v>
      </c>
      <c r="G7" s="5">
        <f t="shared" si="1"/>
        <v>6618067.9900000002</v>
      </c>
      <c r="H7" s="9">
        <v>1200</v>
      </c>
    </row>
    <row r="8" spans="1:8" x14ac:dyDescent="0.2">
      <c r="A8" s="19" t="s">
        <v>64</v>
      </c>
      <c r="B8" s="5">
        <v>7233682.5700000003</v>
      </c>
      <c r="C8" s="5">
        <v>18000</v>
      </c>
      <c r="D8" s="5">
        <f t="shared" si="0"/>
        <v>7251682.5700000003</v>
      </c>
      <c r="E8" s="5">
        <v>238444.97</v>
      </c>
      <c r="F8" s="5">
        <v>238444.97</v>
      </c>
      <c r="G8" s="5">
        <f t="shared" si="1"/>
        <v>7013237.6000000006</v>
      </c>
      <c r="H8" s="9">
        <v>1300</v>
      </c>
    </row>
    <row r="9" spans="1:8" x14ac:dyDescent="0.2">
      <c r="A9" s="19" t="s">
        <v>33</v>
      </c>
      <c r="B9" s="5">
        <v>2685849.85</v>
      </c>
      <c r="C9" s="5">
        <v>0</v>
      </c>
      <c r="D9" s="5">
        <f t="shared" si="0"/>
        <v>2685849.85</v>
      </c>
      <c r="E9" s="5">
        <v>1638569.61</v>
      </c>
      <c r="F9" s="5">
        <v>1638569.61</v>
      </c>
      <c r="G9" s="5">
        <f t="shared" si="1"/>
        <v>1047280.24</v>
      </c>
      <c r="H9" s="9">
        <v>1400</v>
      </c>
    </row>
    <row r="10" spans="1:8" x14ac:dyDescent="0.2">
      <c r="A10" s="19" t="s">
        <v>65</v>
      </c>
      <c r="B10" s="5">
        <v>18741585.379999999</v>
      </c>
      <c r="C10" s="5">
        <v>-1393110.91</v>
      </c>
      <c r="D10" s="5">
        <f t="shared" si="0"/>
        <v>17348474.469999999</v>
      </c>
      <c r="E10" s="5">
        <v>7099199.4400000004</v>
      </c>
      <c r="F10" s="5">
        <v>7099199.4400000004</v>
      </c>
      <c r="G10" s="5">
        <f t="shared" si="1"/>
        <v>10249275.029999997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66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123</v>
      </c>
      <c r="B13" s="13">
        <f>SUM(B14:B22)</f>
        <v>18415272.699999999</v>
      </c>
      <c r="C13" s="13">
        <f>SUM(C14:C22)</f>
        <v>306901.64</v>
      </c>
      <c r="D13" s="13">
        <f t="shared" si="0"/>
        <v>18722174.34</v>
      </c>
      <c r="E13" s="13">
        <f>SUM(E14:E22)</f>
        <v>7414550.2100000009</v>
      </c>
      <c r="F13" s="13">
        <f>SUM(F14:F22)</f>
        <v>7414550.2100000009</v>
      </c>
      <c r="G13" s="13">
        <f t="shared" si="1"/>
        <v>11307624.129999999</v>
      </c>
      <c r="H13" s="18">
        <v>0</v>
      </c>
    </row>
    <row r="14" spans="1:8" x14ac:dyDescent="0.2">
      <c r="A14" s="19" t="s">
        <v>67</v>
      </c>
      <c r="B14" s="5">
        <v>2758200</v>
      </c>
      <c r="C14" s="5">
        <v>30000</v>
      </c>
      <c r="D14" s="5">
        <f t="shared" si="0"/>
        <v>2788200</v>
      </c>
      <c r="E14" s="5">
        <v>600418.99</v>
      </c>
      <c r="F14" s="5">
        <v>600418.99</v>
      </c>
      <c r="G14" s="5">
        <f t="shared" si="1"/>
        <v>2187781.0099999998</v>
      </c>
      <c r="H14" s="9">
        <v>2100</v>
      </c>
    </row>
    <row r="15" spans="1:8" x14ac:dyDescent="0.2">
      <c r="A15" s="19" t="s">
        <v>68</v>
      </c>
      <c r="B15" s="5">
        <v>952000</v>
      </c>
      <c r="C15" s="5">
        <v>15000</v>
      </c>
      <c r="D15" s="5">
        <f t="shared" si="0"/>
        <v>967000</v>
      </c>
      <c r="E15" s="5">
        <v>297124.82</v>
      </c>
      <c r="F15" s="5">
        <v>297124.82</v>
      </c>
      <c r="G15" s="5">
        <f t="shared" si="1"/>
        <v>669875.17999999993</v>
      </c>
      <c r="H15" s="9">
        <v>2200</v>
      </c>
    </row>
    <row r="16" spans="1:8" x14ac:dyDescent="0.2">
      <c r="A16" s="19" t="s">
        <v>69</v>
      </c>
      <c r="B16" s="5">
        <v>54252</v>
      </c>
      <c r="C16" s="5">
        <v>0</v>
      </c>
      <c r="D16" s="5">
        <f t="shared" si="0"/>
        <v>54252</v>
      </c>
      <c r="E16" s="5">
        <v>700</v>
      </c>
      <c r="F16" s="5">
        <v>700</v>
      </c>
      <c r="G16" s="5">
        <f t="shared" si="1"/>
        <v>53552</v>
      </c>
      <c r="H16" s="9">
        <v>2300</v>
      </c>
    </row>
    <row r="17" spans="1:8" x14ac:dyDescent="0.2">
      <c r="A17" s="19" t="s">
        <v>70</v>
      </c>
      <c r="B17" s="5">
        <v>2214000</v>
      </c>
      <c r="C17" s="5">
        <v>685000</v>
      </c>
      <c r="D17" s="5">
        <f t="shared" si="0"/>
        <v>2899000</v>
      </c>
      <c r="E17" s="5">
        <v>845578.56</v>
      </c>
      <c r="F17" s="5">
        <v>845578.56</v>
      </c>
      <c r="G17" s="5">
        <f t="shared" si="1"/>
        <v>2053421.44</v>
      </c>
      <c r="H17" s="9">
        <v>2400</v>
      </c>
    </row>
    <row r="18" spans="1:8" x14ac:dyDescent="0.2">
      <c r="A18" s="19" t="s">
        <v>71</v>
      </c>
      <c r="B18" s="5">
        <v>715000</v>
      </c>
      <c r="C18" s="5">
        <v>-10000</v>
      </c>
      <c r="D18" s="5">
        <f t="shared" si="0"/>
        <v>705000</v>
      </c>
      <c r="E18" s="5">
        <v>409791.35</v>
      </c>
      <c r="F18" s="5">
        <v>409791.35</v>
      </c>
      <c r="G18" s="5">
        <f t="shared" si="1"/>
        <v>295208.65000000002</v>
      </c>
      <c r="H18" s="9">
        <v>2500</v>
      </c>
    </row>
    <row r="19" spans="1:8" x14ac:dyDescent="0.2">
      <c r="A19" s="19" t="s">
        <v>72</v>
      </c>
      <c r="B19" s="5">
        <v>8440800</v>
      </c>
      <c r="C19" s="5">
        <v>-566000</v>
      </c>
      <c r="D19" s="5">
        <f t="shared" si="0"/>
        <v>7874800</v>
      </c>
      <c r="E19" s="5">
        <v>4359090.0199999996</v>
      </c>
      <c r="F19" s="5">
        <v>4359090.0199999996</v>
      </c>
      <c r="G19" s="5">
        <f t="shared" si="1"/>
        <v>3515709.9800000004</v>
      </c>
      <c r="H19" s="9">
        <v>2600</v>
      </c>
    </row>
    <row r="20" spans="1:8" x14ac:dyDescent="0.2">
      <c r="A20" s="19" t="s">
        <v>73</v>
      </c>
      <c r="B20" s="5">
        <v>832000</v>
      </c>
      <c r="C20" s="5">
        <v>147901.64000000001</v>
      </c>
      <c r="D20" s="5">
        <f t="shared" si="0"/>
        <v>979901.64</v>
      </c>
      <c r="E20" s="5">
        <v>89627.4</v>
      </c>
      <c r="F20" s="5">
        <v>89627.4</v>
      </c>
      <c r="G20" s="5">
        <f t="shared" si="1"/>
        <v>890274.24</v>
      </c>
      <c r="H20" s="9">
        <v>2700</v>
      </c>
    </row>
    <row r="21" spans="1:8" x14ac:dyDescent="0.2">
      <c r="A21" s="19" t="s">
        <v>74</v>
      </c>
      <c r="B21" s="5">
        <v>55000</v>
      </c>
      <c r="C21" s="5">
        <v>0</v>
      </c>
      <c r="D21" s="5">
        <f t="shared" si="0"/>
        <v>55000</v>
      </c>
      <c r="E21" s="5">
        <v>4115.1899999999996</v>
      </c>
      <c r="F21" s="5">
        <v>4115.1899999999996</v>
      </c>
      <c r="G21" s="5">
        <f t="shared" si="1"/>
        <v>50884.81</v>
      </c>
      <c r="H21" s="9">
        <v>2800</v>
      </c>
    </row>
    <row r="22" spans="1:8" x14ac:dyDescent="0.2">
      <c r="A22" s="19" t="s">
        <v>75</v>
      </c>
      <c r="B22" s="5">
        <v>2394020.7000000002</v>
      </c>
      <c r="C22" s="5">
        <v>5000</v>
      </c>
      <c r="D22" s="5">
        <f t="shared" si="0"/>
        <v>2399020.7000000002</v>
      </c>
      <c r="E22" s="5">
        <v>808103.88</v>
      </c>
      <c r="F22" s="5">
        <v>808103.88</v>
      </c>
      <c r="G22" s="5">
        <f t="shared" si="1"/>
        <v>1590916.8200000003</v>
      </c>
      <c r="H22" s="9">
        <v>2900</v>
      </c>
    </row>
    <row r="23" spans="1:8" x14ac:dyDescent="0.2">
      <c r="A23" s="17" t="s">
        <v>59</v>
      </c>
      <c r="B23" s="13">
        <f>SUM(B24:B32)</f>
        <v>52778173.259999998</v>
      </c>
      <c r="C23" s="13">
        <f>SUM(C24:C32)</f>
        <v>13386689.030000001</v>
      </c>
      <c r="D23" s="13">
        <f t="shared" si="0"/>
        <v>66164862.289999999</v>
      </c>
      <c r="E23" s="13">
        <f>SUM(E24:E32)</f>
        <v>46007113.670000002</v>
      </c>
      <c r="F23" s="13">
        <f>SUM(F24:F32)</f>
        <v>45870691.200000003</v>
      </c>
      <c r="G23" s="13">
        <f t="shared" si="1"/>
        <v>20157748.619999997</v>
      </c>
      <c r="H23" s="18">
        <v>0</v>
      </c>
    </row>
    <row r="24" spans="1:8" x14ac:dyDescent="0.2">
      <c r="A24" s="19" t="s">
        <v>76</v>
      </c>
      <c r="B24" s="5">
        <v>19593925</v>
      </c>
      <c r="C24" s="5">
        <v>57691.19</v>
      </c>
      <c r="D24" s="5">
        <f t="shared" si="0"/>
        <v>19651616.190000001</v>
      </c>
      <c r="E24" s="5">
        <v>12498649.220000001</v>
      </c>
      <c r="F24" s="5">
        <v>12498649.220000001</v>
      </c>
      <c r="G24" s="5">
        <f t="shared" si="1"/>
        <v>7152966.9700000007</v>
      </c>
      <c r="H24" s="9">
        <v>3100</v>
      </c>
    </row>
    <row r="25" spans="1:8" x14ac:dyDescent="0.2">
      <c r="A25" s="19" t="s">
        <v>77</v>
      </c>
      <c r="B25" s="5">
        <v>1542000</v>
      </c>
      <c r="C25" s="5">
        <v>-15000</v>
      </c>
      <c r="D25" s="5">
        <f t="shared" si="0"/>
        <v>1527000</v>
      </c>
      <c r="E25" s="5">
        <v>401217.15</v>
      </c>
      <c r="F25" s="5">
        <v>401217.15</v>
      </c>
      <c r="G25" s="5">
        <f t="shared" si="1"/>
        <v>1125782.8500000001</v>
      </c>
      <c r="H25" s="9">
        <v>3200</v>
      </c>
    </row>
    <row r="26" spans="1:8" x14ac:dyDescent="0.2">
      <c r="A26" s="19" t="s">
        <v>78</v>
      </c>
      <c r="B26" s="5">
        <v>1798800</v>
      </c>
      <c r="C26" s="5">
        <v>402706.4</v>
      </c>
      <c r="D26" s="5">
        <f t="shared" si="0"/>
        <v>2201506.4</v>
      </c>
      <c r="E26" s="5">
        <v>325380</v>
      </c>
      <c r="F26" s="5">
        <v>325380</v>
      </c>
      <c r="G26" s="5">
        <f t="shared" si="1"/>
        <v>1876126.4</v>
      </c>
      <c r="H26" s="9">
        <v>3300</v>
      </c>
    </row>
    <row r="27" spans="1:8" x14ac:dyDescent="0.2">
      <c r="A27" s="19" t="s">
        <v>79</v>
      </c>
      <c r="B27" s="5">
        <v>1271042.6599999999</v>
      </c>
      <c r="C27" s="5">
        <v>-30000</v>
      </c>
      <c r="D27" s="5">
        <f t="shared" si="0"/>
        <v>1241042.6599999999</v>
      </c>
      <c r="E27" s="5">
        <v>148420.76</v>
      </c>
      <c r="F27" s="5">
        <v>148420.76</v>
      </c>
      <c r="G27" s="5">
        <f t="shared" si="1"/>
        <v>1092621.8999999999</v>
      </c>
      <c r="H27" s="9">
        <v>3400</v>
      </c>
    </row>
    <row r="28" spans="1:8" x14ac:dyDescent="0.2">
      <c r="A28" s="19" t="s">
        <v>80</v>
      </c>
      <c r="B28" s="5">
        <v>1570100</v>
      </c>
      <c r="C28" s="5">
        <v>40000</v>
      </c>
      <c r="D28" s="5">
        <f t="shared" si="0"/>
        <v>1610100</v>
      </c>
      <c r="E28" s="5">
        <v>513365.29</v>
      </c>
      <c r="F28" s="5">
        <v>513365.29</v>
      </c>
      <c r="G28" s="5">
        <f t="shared" si="1"/>
        <v>1096734.71</v>
      </c>
      <c r="H28" s="9">
        <v>3500</v>
      </c>
    </row>
    <row r="29" spans="1:8" x14ac:dyDescent="0.2">
      <c r="A29" s="19" t="s">
        <v>81</v>
      </c>
      <c r="B29" s="5">
        <v>775000</v>
      </c>
      <c r="C29" s="5">
        <v>-40000</v>
      </c>
      <c r="D29" s="5">
        <f t="shared" si="0"/>
        <v>735000</v>
      </c>
      <c r="E29" s="5">
        <v>174045.44</v>
      </c>
      <c r="F29" s="5">
        <v>174045.44</v>
      </c>
      <c r="G29" s="5">
        <f t="shared" si="1"/>
        <v>560954.56000000006</v>
      </c>
      <c r="H29" s="9">
        <v>3600</v>
      </c>
    </row>
    <row r="30" spans="1:8" x14ac:dyDescent="0.2">
      <c r="A30" s="19" t="s">
        <v>82</v>
      </c>
      <c r="B30" s="5">
        <v>262500</v>
      </c>
      <c r="C30" s="5">
        <v>0</v>
      </c>
      <c r="D30" s="5">
        <f t="shared" si="0"/>
        <v>262500</v>
      </c>
      <c r="E30" s="5">
        <v>25537.57</v>
      </c>
      <c r="F30" s="5">
        <v>25537.57</v>
      </c>
      <c r="G30" s="5">
        <f t="shared" si="1"/>
        <v>236962.43</v>
      </c>
      <c r="H30" s="9">
        <v>3700</v>
      </c>
    </row>
    <row r="31" spans="1:8" x14ac:dyDescent="0.2">
      <c r="A31" s="19" t="s">
        <v>83</v>
      </c>
      <c r="B31" s="5">
        <v>20991999.98</v>
      </c>
      <c r="C31" s="5">
        <v>2518229.04</v>
      </c>
      <c r="D31" s="5">
        <f t="shared" si="0"/>
        <v>23510229.02</v>
      </c>
      <c r="E31" s="5">
        <v>18500075.940000001</v>
      </c>
      <c r="F31" s="5">
        <v>18500075.940000001</v>
      </c>
      <c r="G31" s="5">
        <f t="shared" si="1"/>
        <v>5010153.0799999982</v>
      </c>
      <c r="H31" s="9">
        <v>3800</v>
      </c>
    </row>
    <row r="32" spans="1:8" x14ac:dyDescent="0.2">
      <c r="A32" s="19" t="s">
        <v>18</v>
      </c>
      <c r="B32" s="5">
        <v>4972805.62</v>
      </c>
      <c r="C32" s="5">
        <v>10453062.4</v>
      </c>
      <c r="D32" s="5">
        <f t="shared" si="0"/>
        <v>15425868.02</v>
      </c>
      <c r="E32" s="5">
        <v>13420422.300000001</v>
      </c>
      <c r="F32" s="5">
        <v>13283999.83</v>
      </c>
      <c r="G32" s="5">
        <f t="shared" si="1"/>
        <v>2005445.7199999988</v>
      </c>
      <c r="H32" s="9">
        <v>3900</v>
      </c>
    </row>
    <row r="33" spans="1:8" x14ac:dyDescent="0.2">
      <c r="A33" s="17" t="s">
        <v>124</v>
      </c>
      <c r="B33" s="13">
        <f>SUM(B34:B42)</f>
        <v>23799630.66</v>
      </c>
      <c r="C33" s="13">
        <f>SUM(C34:C42)</f>
        <v>19612980.690000001</v>
      </c>
      <c r="D33" s="13">
        <f t="shared" si="0"/>
        <v>43412611.350000001</v>
      </c>
      <c r="E33" s="13">
        <f>SUM(E34:E42)</f>
        <v>13120547.399999999</v>
      </c>
      <c r="F33" s="13">
        <f>SUM(F34:F42)</f>
        <v>12615379.530000001</v>
      </c>
      <c r="G33" s="13">
        <f t="shared" si="1"/>
        <v>30292063.950000003</v>
      </c>
      <c r="H33" s="18">
        <v>0</v>
      </c>
    </row>
    <row r="34" spans="1:8" x14ac:dyDescent="0.2">
      <c r="A34" s="19" t="s">
        <v>84</v>
      </c>
      <c r="B34" s="5">
        <v>7801280.6600000001</v>
      </c>
      <c r="C34" s="5">
        <v>332715.39</v>
      </c>
      <c r="D34" s="5">
        <f t="shared" si="0"/>
        <v>8133996.0499999998</v>
      </c>
      <c r="E34" s="5">
        <v>3535215.39</v>
      </c>
      <c r="F34" s="5">
        <v>3535215.39</v>
      </c>
      <c r="G34" s="5">
        <f t="shared" si="1"/>
        <v>4598780.66</v>
      </c>
      <c r="H34" s="9">
        <v>4100</v>
      </c>
    </row>
    <row r="35" spans="1:8" x14ac:dyDescent="0.2">
      <c r="A35" s="19" t="s">
        <v>85</v>
      </c>
      <c r="B35" s="5">
        <v>0</v>
      </c>
      <c r="C35" s="5">
        <v>750000</v>
      </c>
      <c r="D35" s="5">
        <f t="shared" si="0"/>
        <v>750000</v>
      </c>
      <c r="E35" s="5">
        <v>0</v>
      </c>
      <c r="F35" s="5">
        <v>0</v>
      </c>
      <c r="G35" s="5">
        <f t="shared" si="1"/>
        <v>750000</v>
      </c>
      <c r="H35" s="9">
        <v>4200</v>
      </c>
    </row>
    <row r="36" spans="1:8" x14ac:dyDescent="0.2">
      <c r="A36" s="19" t="s">
        <v>86</v>
      </c>
      <c r="B36" s="5">
        <v>10068350</v>
      </c>
      <c r="C36" s="5">
        <v>14477944.460000001</v>
      </c>
      <c r="D36" s="5">
        <f t="shared" si="0"/>
        <v>24546294.460000001</v>
      </c>
      <c r="E36" s="5">
        <v>1625852.91</v>
      </c>
      <c r="F36" s="5">
        <v>1120853</v>
      </c>
      <c r="G36" s="5">
        <f t="shared" si="1"/>
        <v>22920441.550000001</v>
      </c>
      <c r="H36" s="9">
        <v>4300</v>
      </c>
    </row>
    <row r="37" spans="1:8" x14ac:dyDescent="0.2">
      <c r="A37" s="19" t="s">
        <v>87</v>
      </c>
      <c r="B37" s="5">
        <v>5930000</v>
      </c>
      <c r="C37" s="5">
        <v>4052320.84</v>
      </c>
      <c r="D37" s="5">
        <f t="shared" si="0"/>
        <v>9982320.8399999999</v>
      </c>
      <c r="E37" s="5">
        <v>7959479.0999999996</v>
      </c>
      <c r="F37" s="5">
        <v>7959311.1399999997</v>
      </c>
      <c r="G37" s="5">
        <f t="shared" si="1"/>
        <v>2022841.7400000002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88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89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90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125</v>
      </c>
      <c r="B43" s="13">
        <f>SUM(B44:B52)</f>
        <v>3512500</v>
      </c>
      <c r="C43" s="13">
        <f>SUM(C44:C52)</f>
        <v>2777265.6300000004</v>
      </c>
      <c r="D43" s="13">
        <f t="shared" si="0"/>
        <v>6289765.6300000008</v>
      </c>
      <c r="E43" s="13">
        <f>SUM(E44:E52)</f>
        <v>5040754.01</v>
      </c>
      <c r="F43" s="13">
        <f>SUM(F44:F52)</f>
        <v>5040754.01</v>
      </c>
      <c r="G43" s="13">
        <f t="shared" si="1"/>
        <v>1249011.620000001</v>
      </c>
      <c r="H43" s="18">
        <v>0</v>
      </c>
    </row>
    <row r="44" spans="1:8" x14ac:dyDescent="0.2">
      <c r="A44" s="4" t="s">
        <v>91</v>
      </c>
      <c r="B44" s="5">
        <v>2500</v>
      </c>
      <c r="C44" s="5">
        <v>359835.39</v>
      </c>
      <c r="D44" s="5">
        <f t="shared" si="0"/>
        <v>362335.39</v>
      </c>
      <c r="E44" s="5">
        <v>108810.02</v>
      </c>
      <c r="F44" s="5">
        <v>108810.02</v>
      </c>
      <c r="G44" s="5">
        <f t="shared" si="1"/>
        <v>253525.37</v>
      </c>
      <c r="H44" s="9">
        <v>5100</v>
      </c>
    </row>
    <row r="45" spans="1:8" x14ac:dyDescent="0.2">
      <c r="A45" s="19" t="s">
        <v>92</v>
      </c>
      <c r="B45" s="5">
        <v>0</v>
      </c>
      <c r="C45" s="5">
        <v>677000</v>
      </c>
      <c r="D45" s="5">
        <f t="shared" si="0"/>
        <v>677000</v>
      </c>
      <c r="E45" s="5">
        <v>0</v>
      </c>
      <c r="F45" s="5">
        <v>0</v>
      </c>
      <c r="G45" s="5">
        <f t="shared" si="1"/>
        <v>677000</v>
      </c>
      <c r="H45" s="9">
        <v>5200</v>
      </c>
    </row>
    <row r="46" spans="1:8" x14ac:dyDescent="0.2">
      <c r="A46" s="19" t="s">
        <v>93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94</v>
      </c>
      <c r="B47" s="5">
        <v>3500000</v>
      </c>
      <c r="C47" s="5">
        <v>1440357</v>
      </c>
      <c r="D47" s="5">
        <f t="shared" si="0"/>
        <v>4940357</v>
      </c>
      <c r="E47" s="5">
        <v>4924144</v>
      </c>
      <c r="F47" s="5">
        <v>4924144</v>
      </c>
      <c r="G47" s="5">
        <f t="shared" si="1"/>
        <v>16213</v>
      </c>
      <c r="H47" s="9">
        <v>5400</v>
      </c>
    </row>
    <row r="48" spans="1:8" x14ac:dyDescent="0.2">
      <c r="A48" s="19" t="s">
        <v>95</v>
      </c>
      <c r="B48" s="5">
        <v>0</v>
      </c>
      <c r="C48" s="5">
        <v>250000</v>
      </c>
      <c r="D48" s="5">
        <f t="shared" si="0"/>
        <v>250000</v>
      </c>
      <c r="E48" s="5">
        <v>0</v>
      </c>
      <c r="F48" s="5">
        <v>0</v>
      </c>
      <c r="G48" s="5">
        <f t="shared" si="1"/>
        <v>250000</v>
      </c>
      <c r="H48" s="9">
        <v>5500</v>
      </c>
    </row>
    <row r="49" spans="1:8" x14ac:dyDescent="0.2">
      <c r="A49" s="19" t="s">
        <v>96</v>
      </c>
      <c r="B49" s="5">
        <v>10000</v>
      </c>
      <c r="C49" s="5">
        <v>50073.24</v>
      </c>
      <c r="D49" s="5">
        <f t="shared" si="0"/>
        <v>60073.24</v>
      </c>
      <c r="E49" s="5">
        <v>7799.99</v>
      </c>
      <c r="F49" s="5">
        <v>7799.99</v>
      </c>
      <c r="G49" s="5">
        <f t="shared" si="1"/>
        <v>52273.25</v>
      </c>
      <c r="H49" s="9">
        <v>5600</v>
      </c>
    </row>
    <row r="50" spans="1:8" x14ac:dyDescent="0.2">
      <c r="A50" s="19" t="s">
        <v>97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98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99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60</v>
      </c>
      <c r="B53" s="13">
        <f>SUM(B54:B56)</f>
        <v>43592846.950000003</v>
      </c>
      <c r="C53" s="13">
        <f>SUM(C54:C56)</f>
        <v>78875707.010000005</v>
      </c>
      <c r="D53" s="13">
        <f t="shared" si="0"/>
        <v>122468553.96000001</v>
      </c>
      <c r="E53" s="13">
        <f>SUM(E54:E56)</f>
        <v>50440712.640000001</v>
      </c>
      <c r="F53" s="13">
        <f>SUM(F54:F56)</f>
        <v>42386967.210000001</v>
      </c>
      <c r="G53" s="13">
        <f t="shared" si="1"/>
        <v>72027841.320000008</v>
      </c>
      <c r="H53" s="18">
        <v>0</v>
      </c>
    </row>
    <row r="54" spans="1:8" x14ac:dyDescent="0.2">
      <c r="A54" s="19" t="s">
        <v>100</v>
      </c>
      <c r="B54" s="5">
        <v>43592846.950000003</v>
      </c>
      <c r="C54" s="5">
        <v>61149263</v>
      </c>
      <c r="D54" s="5">
        <f t="shared" si="0"/>
        <v>104742109.95</v>
      </c>
      <c r="E54" s="5">
        <v>48017805.539999999</v>
      </c>
      <c r="F54" s="5">
        <v>41100048.380000003</v>
      </c>
      <c r="G54" s="5">
        <f t="shared" si="1"/>
        <v>56724304.410000004</v>
      </c>
      <c r="H54" s="9">
        <v>6100</v>
      </c>
    </row>
    <row r="55" spans="1:8" x14ac:dyDescent="0.2">
      <c r="A55" s="19" t="s">
        <v>101</v>
      </c>
      <c r="B55" s="5">
        <v>0</v>
      </c>
      <c r="C55" s="5">
        <v>17726444.010000002</v>
      </c>
      <c r="D55" s="5">
        <f t="shared" si="0"/>
        <v>17726444.010000002</v>
      </c>
      <c r="E55" s="5">
        <v>2422907.1</v>
      </c>
      <c r="F55" s="5">
        <v>1286918.83</v>
      </c>
      <c r="G55" s="5">
        <f t="shared" si="1"/>
        <v>15303536.910000002</v>
      </c>
      <c r="H55" s="9">
        <v>6200</v>
      </c>
    </row>
    <row r="56" spans="1:8" x14ac:dyDescent="0.2">
      <c r="A56" s="19" t="s">
        <v>102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126</v>
      </c>
      <c r="B57" s="13">
        <f>SUM(B58:B64)</f>
        <v>0</v>
      </c>
      <c r="C57" s="13">
        <f>SUM(C58:C64)</f>
        <v>10000</v>
      </c>
      <c r="D57" s="13">
        <f t="shared" si="0"/>
        <v>10000</v>
      </c>
      <c r="E57" s="13">
        <f>SUM(E58:E64)</f>
        <v>0</v>
      </c>
      <c r="F57" s="13">
        <f>SUM(F58:F64)</f>
        <v>0</v>
      </c>
      <c r="G57" s="13">
        <f t="shared" si="1"/>
        <v>10000</v>
      </c>
      <c r="H57" s="18">
        <v>0</v>
      </c>
    </row>
    <row r="58" spans="1:8" x14ac:dyDescent="0.2">
      <c r="A58" s="19" t="s">
        <v>103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104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105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106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107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108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109</v>
      </c>
      <c r="B64" s="5">
        <v>0</v>
      </c>
      <c r="C64" s="5">
        <v>10000</v>
      </c>
      <c r="D64" s="5">
        <f t="shared" si="0"/>
        <v>10000</v>
      </c>
      <c r="E64" s="5">
        <v>0</v>
      </c>
      <c r="F64" s="5">
        <v>0</v>
      </c>
      <c r="G64" s="5">
        <f t="shared" si="1"/>
        <v>10000</v>
      </c>
      <c r="H64" s="9">
        <v>7900</v>
      </c>
    </row>
    <row r="65" spans="1:8" x14ac:dyDescent="0.2">
      <c r="A65" s="17" t="s">
        <v>127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61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110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111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112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113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114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116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50</v>
      </c>
      <c r="B77" s="15">
        <f t="shared" ref="B77:G77" si="4">SUM(B5+B13+B23+B33+B43+B53+B57+B65+B69)</f>
        <v>236659966.99000001</v>
      </c>
      <c r="C77" s="15">
        <f t="shared" si="4"/>
        <v>113263992.86000001</v>
      </c>
      <c r="D77" s="15">
        <f t="shared" si="4"/>
        <v>349923959.85000002</v>
      </c>
      <c r="E77" s="15">
        <f t="shared" si="4"/>
        <v>161671270.08000001</v>
      </c>
      <c r="F77" s="15">
        <f t="shared" si="4"/>
        <v>152975934.31</v>
      </c>
      <c r="G77" s="15">
        <f t="shared" si="4"/>
        <v>188252689.77000001</v>
      </c>
    </row>
    <row r="79" spans="1:8" x14ac:dyDescent="0.2">
      <c r="A79" s="1" t="s">
        <v>120</v>
      </c>
    </row>
    <row r="82" spans="1:7" x14ac:dyDescent="0.2">
      <c r="A82" s="40"/>
      <c r="B82" s="41"/>
      <c r="C82" s="42"/>
      <c r="D82" s="42"/>
      <c r="E82" s="42"/>
      <c r="F82" s="42"/>
      <c r="G82" s="42"/>
    </row>
    <row r="83" spans="1:7" x14ac:dyDescent="0.2">
      <c r="A83" s="40"/>
      <c r="B83" s="41"/>
      <c r="C83" s="42"/>
      <c r="D83" s="42"/>
      <c r="E83" s="42"/>
      <c r="F83" s="42"/>
      <c r="G83" s="42"/>
    </row>
    <row r="84" spans="1:7" x14ac:dyDescent="0.2">
      <c r="A84" s="40"/>
      <c r="B84" s="41"/>
      <c r="C84" s="42"/>
      <c r="D84" s="42"/>
      <c r="E84" s="42"/>
      <c r="F84" s="42"/>
      <c r="G84" s="42"/>
    </row>
    <row r="85" spans="1:7" x14ac:dyDescent="0.2">
      <c r="A85" s="40"/>
      <c r="B85" s="41"/>
      <c r="C85" s="42"/>
      <c r="D85" s="42"/>
      <c r="E85" s="42"/>
      <c r="F85" s="42"/>
      <c r="G85" s="42"/>
    </row>
    <row r="86" spans="1:7" x14ac:dyDescent="0.2">
      <c r="A86" s="40"/>
      <c r="B86" s="41"/>
      <c r="C86" s="42"/>
      <c r="D86" s="42"/>
      <c r="E86" s="42"/>
      <c r="F86" s="42"/>
      <c r="G86" s="42"/>
    </row>
    <row r="87" spans="1:7" x14ac:dyDescent="0.2">
      <c r="A87" s="40"/>
      <c r="B87" s="41"/>
      <c r="C87" s="42"/>
      <c r="D87" s="42"/>
      <c r="E87" s="42"/>
      <c r="F87" s="42"/>
      <c r="G87" s="42"/>
    </row>
    <row r="88" spans="1:7" x14ac:dyDescent="0.2">
      <c r="A88" s="40"/>
      <c r="B88" s="41"/>
      <c r="C88" s="42"/>
      <c r="D88" s="42"/>
      <c r="E88" s="42"/>
      <c r="F88" s="42"/>
      <c r="G88" s="42"/>
    </row>
    <row r="89" spans="1:7" x14ac:dyDescent="0.2">
      <c r="A89" s="40"/>
      <c r="B89" s="41"/>
      <c r="C89" s="42"/>
      <c r="D89" s="42"/>
      <c r="E89" s="42"/>
      <c r="F89" s="42"/>
      <c r="G89" s="42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showGridLines="0" zoomScaleNormal="100" workbookViewId="0">
      <selection activeCell="A29" sqref="A29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7" t="s">
        <v>130</v>
      </c>
      <c r="B1" s="43"/>
      <c r="C1" s="43"/>
      <c r="D1" s="43"/>
      <c r="E1" s="43"/>
      <c r="F1" s="43"/>
      <c r="G1" s="44"/>
    </row>
    <row r="2" spans="1:7" x14ac:dyDescent="0.2">
      <c r="A2" s="31"/>
      <c r="B2" s="28"/>
      <c r="C2" s="29"/>
      <c r="D2" s="26" t="s">
        <v>57</v>
      </c>
      <c r="E2" s="29"/>
      <c r="F2" s="30"/>
      <c r="G2" s="45" t="s">
        <v>56</v>
      </c>
    </row>
    <row r="3" spans="1:7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6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189086620.03999999</v>
      </c>
      <c r="C6" s="5">
        <v>30749020.219999999</v>
      </c>
      <c r="D6" s="5">
        <f>B6+C6</f>
        <v>219835640.25999999</v>
      </c>
      <c r="E6" s="5">
        <v>105453803.52</v>
      </c>
      <c r="F6" s="5">
        <v>105317213.09</v>
      </c>
      <c r="G6" s="5">
        <f>D6-E6</f>
        <v>114381836.73999999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47573346.950000003</v>
      </c>
      <c r="C8" s="5">
        <v>82514972.640000001</v>
      </c>
      <c r="D8" s="5">
        <f>B8+C8</f>
        <v>130088319.59</v>
      </c>
      <c r="E8" s="5">
        <v>56217466.560000002</v>
      </c>
      <c r="F8" s="5">
        <v>47658721.219999999</v>
      </c>
      <c r="G8" s="5">
        <f>D8-E8</f>
        <v>73870853.030000001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50</v>
      </c>
      <c r="B16" s="15">
        <f t="shared" ref="B16:G16" si="0">SUM(B6+B8+B10+B12+B14)</f>
        <v>236659966.99000001</v>
      </c>
      <c r="C16" s="15">
        <f t="shared" si="0"/>
        <v>113263992.86</v>
      </c>
      <c r="D16" s="15">
        <f t="shared" si="0"/>
        <v>349923959.85000002</v>
      </c>
      <c r="E16" s="15">
        <f t="shared" si="0"/>
        <v>161671270.07999998</v>
      </c>
      <c r="F16" s="15">
        <f t="shared" si="0"/>
        <v>152975934.31</v>
      </c>
      <c r="G16" s="15">
        <f t="shared" si="0"/>
        <v>188252689.76999998</v>
      </c>
    </row>
    <row r="18" spans="1:7" x14ac:dyDescent="0.2">
      <c r="A18" s="1" t="s">
        <v>120</v>
      </c>
    </row>
    <row r="21" spans="1:7" x14ac:dyDescent="0.2">
      <c r="A21" s="40"/>
      <c r="B21" s="41"/>
      <c r="C21" s="42"/>
      <c r="D21" s="42"/>
      <c r="E21" s="42"/>
      <c r="F21" s="42"/>
      <c r="G21" s="42"/>
    </row>
    <row r="22" spans="1:7" x14ac:dyDescent="0.2">
      <c r="A22" s="40"/>
      <c r="B22" s="41"/>
      <c r="C22" s="42"/>
      <c r="D22" s="42"/>
      <c r="E22" s="42"/>
      <c r="F22" s="42"/>
      <c r="G22" s="42"/>
    </row>
    <row r="23" spans="1:7" x14ac:dyDescent="0.2">
      <c r="A23" s="40"/>
      <c r="B23" s="41"/>
      <c r="C23" s="42"/>
      <c r="D23" s="42"/>
      <c r="E23" s="42"/>
      <c r="F23" s="42"/>
      <c r="G23" s="42"/>
    </row>
    <row r="24" spans="1:7" x14ac:dyDescent="0.2">
      <c r="A24" s="40"/>
      <c r="B24" s="41"/>
      <c r="C24" s="42"/>
      <c r="D24" s="42"/>
      <c r="E24" s="42"/>
      <c r="F24" s="42"/>
      <c r="G24" s="42"/>
    </row>
    <row r="25" spans="1:7" x14ac:dyDescent="0.2">
      <c r="A25" s="40"/>
      <c r="B25" s="41"/>
      <c r="C25" s="42"/>
      <c r="D25" s="42"/>
      <c r="E25" s="42"/>
      <c r="F25" s="42"/>
      <c r="G25" s="42"/>
    </row>
    <row r="26" spans="1:7" x14ac:dyDescent="0.2">
      <c r="A26" s="40"/>
      <c r="B26" s="41"/>
      <c r="C26" s="42"/>
      <c r="D26" s="42"/>
      <c r="E26" s="42"/>
      <c r="F26" s="42"/>
      <c r="G26" s="42"/>
    </row>
    <row r="27" spans="1:7" x14ac:dyDescent="0.2">
      <c r="A27" s="40"/>
      <c r="B27" s="41"/>
      <c r="C27" s="42"/>
      <c r="D27" s="42"/>
      <c r="E27" s="42"/>
      <c r="F27" s="42"/>
      <c r="G27" s="42"/>
    </row>
    <row r="28" spans="1:7" x14ac:dyDescent="0.2">
      <c r="A28" s="40"/>
      <c r="B28" s="41"/>
      <c r="C28" s="42"/>
      <c r="D28" s="42"/>
      <c r="E28" s="42"/>
      <c r="F28" s="42"/>
      <c r="G28" s="42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95"/>
  <sheetViews>
    <sheetView showGridLines="0" tabSelected="1" topLeftCell="A52" zoomScaleNormal="100" workbookViewId="0">
      <selection activeCell="O91" sqref="O9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8" t="s">
        <v>170</v>
      </c>
      <c r="B1" s="49"/>
      <c r="C1" s="49"/>
      <c r="D1" s="49"/>
      <c r="E1" s="49"/>
      <c r="F1" s="49"/>
      <c r="G1" s="50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57</v>
      </c>
      <c r="E3" s="29"/>
      <c r="F3" s="30"/>
      <c r="G3" s="45" t="s">
        <v>56</v>
      </c>
    </row>
    <row r="4" spans="1:7" ht="24.95" customHeight="1" x14ac:dyDescent="0.2">
      <c r="A4" s="27" t="s">
        <v>51</v>
      </c>
      <c r="B4" s="2" t="s">
        <v>52</v>
      </c>
      <c r="C4" s="2" t="s">
        <v>117</v>
      </c>
      <c r="D4" s="2" t="s">
        <v>53</v>
      </c>
      <c r="E4" s="2" t="s">
        <v>54</v>
      </c>
      <c r="F4" s="2" t="s">
        <v>55</v>
      </c>
      <c r="G4" s="46"/>
    </row>
    <row r="5" spans="1:7" x14ac:dyDescent="0.2">
      <c r="A5" s="32"/>
      <c r="B5" s="3">
        <v>1</v>
      </c>
      <c r="C5" s="3">
        <v>2</v>
      </c>
      <c r="D5" s="3" t="s">
        <v>118</v>
      </c>
      <c r="E5" s="3">
        <v>4</v>
      </c>
      <c r="F5" s="3">
        <v>5</v>
      </c>
      <c r="G5" s="3" t="s">
        <v>119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131</v>
      </c>
      <c r="B7" s="5">
        <v>1051822.76</v>
      </c>
      <c r="C7" s="5">
        <v>0</v>
      </c>
      <c r="D7" s="5">
        <f>B7+C7</f>
        <v>1051822.76</v>
      </c>
      <c r="E7" s="5">
        <v>437012.62</v>
      </c>
      <c r="F7" s="5">
        <v>434969.9</v>
      </c>
      <c r="G7" s="5">
        <f>D7-E7</f>
        <v>614810.14</v>
      </c>
    </row>
    <row r="8" spans="1:7" x14ac:dyDescent="0.2">
      <c r="A8" s="22" t="s">
        <v>132</v>
      </c>
      <c r="B8" s="5">
        <v>830546.95</v>
      </c>
      <c r="C8" s="5">
        <v>0</v>
      </c>
      <c r="D8" s="5">
        <f t="shared" ref="D8:D13" si="0">B8+C8</f>
        <v>830546.95</v>
      </c>
      <c r="E8" s="5">
        <v>291734.14</v>
      </c>
      <c r="F8" s="5">
        <v>290517.65999999997</v>
      </c>
      <c r="G8" s="5">
        <f t="shared" ref="G8:G13" si="1">D8-E8</f>
        <v>538812.80999999994</v>
      </c>
    </row>
    <row r="9" spans="1:7" x14ac:dyDescent="0.2">
      <c r="A9" s="22" t="s">
        <v>133</v>
      </c>
      <c r="B9" s="5">
        <v>3729590.03</v>
      </c>
      <c r="C9" s="5">
        <v>43000</v>
      </c>
      <c r="D9" s="5">
        <f t="shared" si="0"/>
        <v>3772590.03</v>
      </c>
      <c r="E9" s="5">
        <v>1690173.74</v>
      </c>
      <c r="F9" s="5">
        <v>1682939.62</v>
      </c>
      <c r="G9" s="5">
        <f t="shared" si="1"/>
        <v>2082416.2899999998</v>
      </c>
    </row>
    <row r="10" spans="1:7" x14ac:dyDescent="0.2">
      <c r="A10" s="22" t="s">
        <v>134</v>
      </c>
      <c r="B10" s="5">
        <v>37450532.640000001</v>
      </c>
      <c r="C10" s="5">
        <v>14559698.02</v>
      </c>
      <c r="D10" s="5">
        <f t="shared" si="0"/>
        <v>52010230.659999996</v>
      </c>
      <c r="E10" s="5">
        <v>40252927.960000001</v>
      </c>
      <c r="F10" s="5">
        <v>40252760</v>
      </c>
      <c r="G10" s="5">
        <f t="shared" si="1"/>
        <v>11757302.699999996</v>
      </c>
    </row>
    <row r="11" spans="1:7" x14ac:dyDescent="0.2">
      <c r="A11" s="22" t="s">
        <v>135</v>
      </c>
      <c r="B11" s="5">
        <v>1257977.73</v>
      </c>
      <c r="C11" s="5">
        <v>0</v>
      </c>
      <c r="D11" s="5">
        <f t="shared" si="0"/>
        <v>1257977.73</v>
      </c>
      <c r="E11" s="5">
        <v>566160.46</v>
      </c>
      <c r="F11" s="5">
        <v>563597.65</v>
      </c>
      <c r="G11" s="5">
        <f t="shared" si="1"/>
        <v>691817.27</v>
      </c>
    </row>
    <row r="12" spans="1:7" x14ac:dyDescent="0.2">
      <c r="A12" s="22" t="s">
        <v>136</v>
      </c>
      <c r="B12" s="5">
        <v>2179570.64</v>
      </c>
      <c r="C12" s="5">
        <v>135746.92000000001</v>
      </c>
      <c r="D12" s="5">
        <f t="shared" si="0"/>
        <v>2315317.56</v>
      </c>
      <c r="E12" s="5">
        <v>889941.71</v>
      </c>
      <c r="F12" s="5">
        <v>886718.81</v>
      </c>
      <c r="G12" s="5">
        <f t="shared" si="1"/>
        <v>1425375.85</v>
      </c>
    </row>
    <row r="13" spans="1:7" x14ac:dyDescent="0.2">
      <c r="A13" s="22" t="s">
        <v>137</v>
      </c>
      <c r="B13" s="5">
        <v>3802746.87</v>
      </c>
      <c r="C13" s="5">
        <v>150000</v>
      </c>
      <c r="D13" s="5">
        <f t="shared" si="0"/>
        <v>3952746.87</v>
      </c>
      <c r="E13" s="5">
        <v>1457278.26</v>
      </c>
      <c r="F13" s="5">
        <v>1452364.35</v>
      </c>
      <c r="G13" s="5">
        <f t="shared" si="1"/>
        <v>2495468.6100000003</v>
      </c>
    </row>
    <row r="14" spans="1:7" x14ac:dyDescent="0.2">
      <c r="A14" s="22" t="s">
        <v>138</v>
      </c>
      <c r="B14" s="5">
        <v>2422077.4500000002</v>
      </c>
      <c r="C14" s="5">
        <v>25000</v>
      </c>
      <c r="D14" s="5">
        <f t="shared" ref="D14" si="2">B14+C14</f>
        <v>2447077.4500000002</v>
      </c>
      <c r="E14" s="5">
        <v>738908.31</v>
      </c>
      <c r="F14" s="5">
        <v>735680.12</v>
      </c>
      <c r="G14" s="5">
        <f t="shared" ref="G14" si="3">D14-E14</f>
        <v>1708169.1400000001</v>
      </c>
    </row>
    <row r="15" spans="1:7" x14ac:dyDescent="0.2">
      <c r="A15" s="22" t="s">
        <v>139</v>
      </c>
      <c r="B15" s="5">
        <v>1284247.7</v>
      </c>
      <c r="C15" s="5">
        <v>0</v>
      </c>
      <c r="D15" s="5">
        <f t="shared" ref="D15" si="4">B15+C15</f>
        <v>1284247.7</v>
      </c>
      <c r="E15" s="5">
        <v>559718.75</v>
      </c>
      <c r="F15" s="5">
        <v>557156.19999999995</v>
      </c>
      <c r="G15" s="5">
        <f t="shared" ref="G15" si="5">D15-E15</f>
        <v>724528.95</v>
      </c>
    </row>
    <row r="16" spans="1:7" x14ac:dyDescent="0.2">
      <c r="A16" s="22" t="s">
        <v>140</v>
      </c>
      <c r="B16" s="5">
        <v>1360547.61</v>
      </c>
      <c r="C16" s="5">
        <v>0.01</v>
      </c>
      <c r="D16" s="5">
        <f t="shared" ref="D16" si="6">B16+C16</f>
        <v>1360547.62</v>
      </c>
      <c r="E16" s="5">
        <v>377175.01</v>
      </c>
      <c r="F16" s="5">
        <v>375785.19</v>
      </c>
      <c r="G16" s="5">
        <f t="shared" ref="G16" si="7">D16-E16</f>
        <v>983372.6100000001</v>
      </c>
    </row>
    <row r="17" spans="1:7" x14ac:dyDescent="0.2">
      <c r="A17" s="22" t="s">
        <v>141</v>
      </c>
      <c r="B17" s="5">
        <v>52937614.990000002</v>
      </c>
      <c r="C17" s="5">
        <v>88765592.640000001</v>
      </c>
      <c r="D17" s="5">
        <f t="shared" ref="D17" si="8">B17+C17</f>
        <v>141703207.63</v>
      </c>
      <c r="E17" s="5">
        <v>57941015.740000002</v>
      </c>
      <c r="F17" s="5">
        <v>49881254.149999999</v>
      </c>
      <c r="G17" s="5">
        <f t="shared" ref="G17" si="9">D17-E17</f>
        <v>83762191.889999986</v>
      </c>
    </row>
    <row r="18" spans="1:7" x14ac:dyDescent="0.2">
      <c r="A18" s="22" t="s">
        <v>142</v>
      </c>
      <c r="B18" s="5">
        <v>1695075.18</v>
      </c>
      <c r="C18" s="5">
        <v>0</v>
      </c>
      <c r="D18" s="5">
        <f t="shared" ref="D18" si="10">B18+C18</f>
        <v>1695075.18</v>
      </c>
      <c r="E18" s="5">
        <v>686582.04</v>
      </c>
      <c r="F18" s="5">
        <v>683659.23</v>
      </c>
      <c r="G18" s="5">
        <f t="shared" ref="G18" si="11">D18-E18</f>
        <v>1008493.1399999999</v>
      </c>
    </row>
    <row r="19" spans="1:7" x14ac:dyDescent="0.2">
      <c r="A19" s="22" t="s">
        <v>143</v>
      </c>
      <c r="B19" s="5">
        <v>12310259.619999999</v>
      </c>
      <c r="C19" s="5">
        <v>1894357</v>
      </c>
      <c r="D19" s="5">
        <f t="shared" ref="D19" si="12">B19+C19</f>
        <v>14204616.619999999</v>
      </c>
      <c r="E19" s="5">
        <v>7997534.6399999997</v>
      </c>
      <c r="F19" s="5">
        <v>7992603.1200000001</v>
      </c>
      <c r="G19" s="5">
        <f t="shared" ref="G19" si="13">D19-E19</f>
        <v>6207081.9799999995</v>
      </c>
    </row>
    <row r="20" spans="1:7" x14ac:dyDescent="0.2">
      <c r="A20" s="22" t="s">
        <v>144</v>
      </c>
      <c r="B20" s="5">
        <v>19034073.52</v>
      </c>
      <c r="C20" s="5">
        <v>0</v>
      </c>
      <c r="D20" s="5">
        <f t="shared" ref="D20" si="14">B20+C20</f>
        <v>19034073.52</v>
      </c>
      <c r="E20" s="5">
        <v>12126228.970000001</v>
      </c>
      <c r="F20" s="5">
        <v>12125338.83</v>
      </c>
      <c r="G20" s="5">
        <f t="shared" ref="G20" si="15">D20-E20</f>
        <v>6907844.5499999989</v>
      </c>
    </row>
    <row r="21" spans="1:7" x14ac:dyDescent="0.2">
      <c r="A21" s="22" t="s">
        <v>145</v>
      </c>
      <c r="B21" s="5">
        <v>3312681.6</v>
      </c>
      <c r="C21" s="5">
        <v>0</v>
      </c>
      <c r="D21" s="5">
        <f t="shared" ref="D21" si="16">B21+C21</f>
        <v>3312681.6</v>
      </c>
      <c r="E21" s="5">
        <v>1112953.81</v>
      </c>
      <c r="F21" s="5">
        <v>1108944.28</v>
      </c>
      <c r="G21" s="5">
        <f t="shared" ref="G21" si="17">D21-E21</f>
        <v>2199727.79</v>
      </c>
    </row>
    <row r="22" spans="1:7" x14ac:dyDescent="0.2">
      <c r="A22" s="22" t="s">
        <v>146</v>
      </c>
      <c r="B22" s="5">
        <v>1053570.3999999999</v>
      </c>
      <c r="C22" s="5">
        <v>40000</v>
      </c>
      <c r="D22" s="5">
        <f t="shared" ref="D22" si="18">B22+C22</f>
        <v>1093570.3999999999</v>
      </c>
      <c r="E22" s="5">
        <v>359711.86</v>
      </c>
      <c r="F22" s="5">
        <v>358555.04</v>
      </c>
      <c r="G22" s="5">
        <f t="shared" ref="G22" si="19">D22-E22</f>
        <v>733858.53999999992</v>
      </c>
    </row>
    <row r="23" spans="1:7" x14ac:dyDescent="0.2">
      <c r="A23" s="22" t="s">
        <v>147</v>
      </c>
      <c r="B23" s="5">
        <v>1457340.5</v>
      </c>
      <c r="C23" s="5">
        <v>19200</v>
      </c>
      <c r="D23" s="5">
        <f t="shared" ref="D23" si="20">B23+C23</f>
        <v>1476540.5</v>
      </c>
      <c r="E23" s="5">
        <v>469512.67</v>
      </c>
      <c r="F23" s="5">
        <v>467996.85</v>
      </c>
      <c r="G23" s="5">
        <f t="shared" ref="G23" si="21">D23-E23</f>
        <v>1007027.8300000001</v>
      </c>
    </row>
    <row r="24" spans="1:7" x14ac:dyDescent="0.2">
      <c r="A24" s="22" t="s">
        <v>148</v>
      </c>
      <c r="B24" s="5">
        <v>391821.84</v>
      </c>
      <c r="C24" s="5">
        <v>0</v>
      </c>
      <c r="D24" s="5">
        <f t="shared" ref="D24" si="22">B24+C24</f>
        <v>391821.84</v>
      </c>
      <c r="E24" s="5">
        <v>146084.88</v>
      </c>
      <c r="F24" s="5">
        <v>145428.82</v>
      </c>
      <c r="G24" s="5">
        <f t="shared" ref="G24" si="23">D24-E24</f>
        <v>245736.96000000002</v>
      </c>
    </row>
    <row r="25" spans="1:7" x14ac:dyDescent="0.2">
      <c r="A25" s="22" t="s">
        <v>149</v>
      </c>
      <c r="B25" s="5">
        <v>16718240.91</v>
      </c>
      <c r="C25" s="5">
        <v>-368398.19</v>
      </c>
      <c r="D25" s="5">
        <f t="shared" ref="D25" si="24">B25+C25</f>
        <v>16349842.720000001</v>
      </c>
      <c r="E25" s="5">
        <v>7761905.0099999998</v>
      </c>
      <c r="F25" s="5">
        <v>7757652.6600000001</v>
      </c>
      <c r="G25" s="5">
        <f t="shared" ref="G25" si="25">D25-E25</f>
        <v>8587937.7100000009</v>
      </c>
    </row>
    <row r="26" spans="1:7" x14ac:dyDescent="0.2">
      <c r="A26" s="22" t="s">
        <v>150</v>
      </c>
      <c r="B26" s="5">
        <v>581265</v>
      </c>
      <c r="C26" s="5">
        <v>0</v>
      </c>
      <c r="D26" s="5">
        <f t="shared" ref="D26" si="26">B26+C26</f>
        <v>581265</v>
      </c>
      <c r="E26" s="5">
        <v>225689.39</v>
      </c>
      <c r="F26" s="5">
        <v>224509.71</v>
      </c>
      <c r="G26" s="5">
        <f t="shared" ref="G26" si="27">D26-E26</f>
        <v>355575.61</v>
      </c>
    </row>
    <row r="27" spans="1:7" x14ac:dyDescent="0.2">
      <c r="A27" s="22" t="s">
        <v>151</v>
      </c>
      <c r="B27" s="5">
        <v>1310718.67</v>
      </c>
      <c r="C27" s="5">
        <v>85000</v>
      </c>
      <c r="D27" s="5">
        <f t="shared" ref="D27" si="28">B27+C27</f>
        <v>1395718.67</v>
      </c>
      <c r="E27" s="5">
        <v>443973.74</v>
      </c>
      <c r="F27" s="5">
        <v>443001.7</v>
      </c>
      <c r="G27" s="5">
        <f t="shared" ref="G27" si="29">D27-E27</f>
        <v>951744.92999999993</v>
      </c>
    </row>
    <row r="28" spans="1:7" x14ac:dyDescent="0.2">
      <c r="A28" s="22" t="s">
        <v>152</v>
      </c>
      <c r="B28" s="5">
        <v>388904.9</v>
      </c>
      <c r="C28" s="5">
        <v>0</v>
      </c>
      <c r="D28" s="5">
        <f t="shared" ref="D28" si="30">B28+C28</f>
        <v>388904.9</v>
      </c>
      <c r="E28" s="5">
        <v>121227.22</v>
      </c>
      <c r="F28" s="5">
        <v>120680.06</v>
      </c>
      <c r="G28" s="5">
        <f t="shared" ref="G28" si="31">D28-E28</f>
        <v>267677.68000000005</v>
      </c>
    </row>
    <row r="29" spans="1:7" x14ac:dyDescent="0.2">
      <c r="A29" s="22" t="s">
        <v>153</v>
      </c>
      <c r="B29" s="5">
        <v>515000</v>
      </c>
      <c r="C29" s="5">
        <v>0</v>
      </c>
      <c r="D29" s="5">
        <f t="shared" ref="D29" si="32">B29+C29</f>
        <v>515000</v>
      </c>
      <c r="E29" s="5">
        <v>202500</v>
      </c>
      <c r="F29" s="5">
        <v>202500</v>
      </c>
      <c r="G29" s="5">
        <f t="shared" ref="G29" si="33">D29-E29</f>
        <v>312500</v>
      </c>
    </row>
    <row r="30" spans="1:7" x14ac:dyDescent="0.2">
      <c r="A30" s="22" t="s">
        <v>154</v>
      </c>
      <c r="B30" s="5">
        <v>1014521.29</v>
      </c>
      <c r="C30" s="5">
        <v>40000</v>
      </c>
      <c r="D30" s="5">
        <f t="shared" ref="D30" si="34">B30+C30</f>
        <v>1054521.29</v>
      </c>
      <c r="E30" s="5">
        <v>392441.36</v>
      </c>
      <c r="F30" s="5">
        <v>390627.48</v>
      </c>
      <c r="G30" s="5">
        <f t="shared" ref="G30" si="35">D30-E30</f>
        <v>662079.93000000005</v>
      </c>
    </row>
    <row r="31" spans="1:7" x14ac:dyDescent="0.2">
      <c r="A31" s="22" t="s">
        <v>155</v>
      </c>
      <c r="B31" s="5">
        <v>3273381.5</v>
      </c>
      <c r="C31" s="5">
        <v>0</v>
      </c>
      <c r="D31" s="5">
        <f t="shared" ref="D31" si="36">B31+C31</f>
        <v>3273381.5</v>
      </c>
      <c r="E31" s="5">
        <v>1234420.56</v>
      </c>
      <c r="F31" s="5">
        <v>1229190.96</v>
      </c>
      <c r="G31" s="5">
        <f t="shared" ref="G31" si="37">D31-E31</f>
        <v>2038960.94</v>
      </c>
    </row>
    <row r="32" spans="1:7" x14ac:dyDescent="0.2">
      <c r="A32" s="22" t="s">
        <v>156</v>
      </c>
      <c r="B32" s="5">
        <v>447663.23</v>
      </c>
      <c r="C32" s="5">
        <v>1000</v>
      </c>
      <c r="D32" s="5">
        <f t="shared" ref="D32" si="38">B32+C32</f>
        <v>448663.23</v>
      </c>
      <c r="E32" s="5">
        <v>139606.65</v>
      </c>
      <c r="F32" s="5">
        <v>138840.39000000001</v>
      </c>
      <c r="G32" s="5">
        <f t="shared" ref="G32" si="39">D32-E32</f>
        <v>309056.57999999996</v>
      </c>
    </row>
    <row r="33" spans="1:7" x14ac:dyDescent="0.2">
      <c r="A33" s="22" t="s">
        <v>157</v>
      </c>
      <c r="B33" s="5">
        <v>1693202.67</v>
      </c>
      <c r="C33" s="5">
        <v>400873.24</v>
      </c>
      <c r="D33" s="5">
        <f t="shared" ref="D33" si="40">B33+C33</f>
        <v>2094075.91</v>
      </c>
      <c r="E33" s="5">
        <v>1125475.3400000001</v>
      </c>
      <c r="F33" s="5">
        <v>1123213.3700000001</v>
      </c>
      <c r="G33" s="5">
        <f t="shared" ref="G33" si="41">D33-E33</f>
        <v>968600.56999999983</v>
      </c>
    </row>
    <row r="34" spans="1:7" x14ac:dyDescent="0.2">
      <c r="A34" s="22" t="s">
        <v>158</v>
      </c>
      <c r="B34" s="5">
        <v>820139.12</v>
      </c>
      <c r="C34" s="5">
        <v>0</v>
      </c>
      <c r="D34" s="5">
        <f t="shared" ref="D34" si="42">B34+C34</f>
        <v>820139.12</v>
      </c>
      <c r="E34" s="5">
        <v>347640.15</v>
      </c>
      <c r="F34" s="5">
        <v>346076.93</v>
      </c>
      <c r="G34" s="5">
        <f t="shared" ref="G34" si="43">D34-E34</f>
        <v>472498.97</v>
      </c>
    </row>
    <row r="35" spans="1:7" x14ac:dyDescent="0.2">
      <c r="A35" s="22" t="s">
        <v>159</v>
      </c>
      <c r="B35" s="5">
        <v>2426958.39</v>
      </c>
      <c r="C35" s="5">
        <v>610000</v>
      </c>
      <c r="D35" s="5">
        <f t="shared" ref="D35" si="44">B35+C35</f>
        <v>3036958.39</v>
      </c>
      <c r="E35" s="5">
        <v>1264637.19</v>
      </c>
      <c r="F35" s="5">
        <v>1260998.79</v>
      </c>
      <c r="G35" s="5">
        <f t="shared" ref="G35" si="45">D35-E35</f>
        <v>1772321.2000000002</v>
      </c>
    </row>
    <row r="36" spans="1:7" x14ac:dyDescent="0.2">
      <c r="A36" s="22" t="s">
        <v>160</v>
      </c>
      <c r="B36" s="5">
        <v>6284376.8700000001</v>
      </c>
      <c r="C36" s="5">
        <v>3815000</v>
      </c>
      <c r="D36" s="5">
        <f t="shared" ref="D36" si="46">B36+C36</f>
        <v>10099376.870000001</v>
      </c>
      <c r="E36" s="5">
        <v>410788.58</v>
      </c>
      <c r="F36" s="5">
        <v>408990</v>
      </c>
      <c r="G36" s="5">
        <f t="shared" ref="G36" si="47">D36-E36</f>
        <v>9688588.290000001</v>
      </c>
    </row>
    <row r="37" spans="1:7" x14ac:dyDescent="0.2">
      <c r="A37" s="22" t="s">
        <v>161</v>
      </c>
      <c r="B37" s="5">
        <v>6982744.2400000002</v>
      </c>
      <c r="C37" s="5">
        <v>4895503.72</v>
      </c>
      <c r="D37" s="5">
        <f t="shared" ref="D37" si="48">B37+C37</f>
        <v>11878247.960000001</v>
      </c>
      <c r="E37" s="5">
        <v>1471123.83</v>
      </c>
      <c r="F37" s="5">
        <v>1468568.18</v>
      </c>
      <c r="G37" s="5">
        <f t="shared" ref="G37" si="49">D37-E37</f>
        <v>10407124.130000001</v>
      </c>
    </row>
    <row r="38" spans="1:7" x14ac:dyDescent="0.2">
      <c r="A38" s="22" t="s">
        <v>162</v>
      </c>
      <c r="B38" s="5">
        <v>3139358.22</v>
      </c>
      <c r="C38" s="5">
        <v>40000</v>
      </c>
      <c r="D38" s="5">
        <f t="shared" ref="D38" si="50">B38+C38</f>
        <v>3179358.22</v>
      </c>
      <c r="E38" s="5">
        <v>806344.03</v>
      </c>
      <c r="F38" s="5">
        <v>804095.51</v>
      </c>
      <c r="G38" s="5">
        <f t="shared" ref="G38" si="51">D38-E38</f>
        <v>2373014.1900000004</v>
      </c>
    </row>
    <row r="39" spans="1:7" x14ac:dyDescent="0.2">
      <c r="A39" s="22" t="s">
        <v>163</v>
      </c>
      <c r="B39" s="5">
        <v>36648167.32</v>
      </c>
      <c r="C39" s="5">
        <v>-2926516.01</v>
      </c>
      <c r="D39" s="5">
        <f t="shared" ref="D39" si="52">B39+C39</f>
        <v>33721651.310000002</v>
      </c>
      <c r="E39" s="5">
        <v>14734918.25</v>
      </c>
      <c r="F39" s="5">
        <v>14685566.279999999</v>
      </c>
      <c r="G39" s="5">
        <f t="shared" ref="G39" si="53">D39-E39</f>
        <v>18986733.060000002</v>
      </c>
    </row>
    <row r="40" spans="1:7" x14ac:dyDescent="0.2">
      <c r="A40" s="22" t="s">
        <v>164</v>
      </c>
      <c r="B40" s="5">
        <v>2384299.1800000002</v>
      </c>
      <c r="C40" s="5">
        <v>1027000</v>
      </c>
      <c r="D40" s="5">
        <f t="shared" ref="D40" si="54">B40+C40</f>
        <v>3411299.18</v>
      </c>
      <c r="E40" s="5">
        <v>1283580.18</v>
      </c>
      <c r="F40" s="5">
        <v>775938.82</v>
      </c>
      <c r="G40" s="5">
        <f t="shared" ref="G40" si="55">D40-E40</f>
        <v>2127719</v>
      </c>
    </row>
    <row r="41" spans="1:7" x14ac:dyDescent="0.2">
      <c r="A41" s="22" t="s">
        <v>165</v>
      </c>
      <c r="B41" s="5">
        <v>2971533</v>
      </c>
      <c r="C41" s="5">
        <v>-5000</v>
      </c>
      <c r="D41" s="5">
        <f t="shared" ref="D41" si="56">B41+C41</f>
        <v>2966533</v>
      </c>
      <c r="E41" s="5">
        <v>1141379.79</v>
      </c>
      <c r="F41" s="5">
        <v>1138295.3400000001</v>
      </c>
      <c r="G41" s="5">
        <f t="shared" ref="G41" si="57">D41-E41</f>
        <v>1825153.21</v>
      </c>
    </row>
    <row r="42" spans="1:7" x14ac:dyDescent="0.2">
      <c r="A42" s="22" t="s">
        <v>166</v>
      </c>
      <c r="B42" s="5">
        <v>357043.53</v>
      </c>
      <c r="C42" s="5">
        <v>16935.52</v>
      </c>
      <c r="D42" s="5">
        <f t="shared" ref="D42" si="58">B42+C42</f>
        <v>373979.05000000005</v>
      </c>
      <c r="E42" s="5">
        <v>4980</v>
      </c>
      <c r="F42" s="5">
        <v>4980</v>
      </c>
      <c r="G42" s="5">
        <f t="shared" ref="G42" si="59">D42-E42</f>
        <v>368999.05000000005</v>
      </c>
    </row>
    <row r="43" spans="1:7" x14ac:dyDescent="0.2">
      <c r="A43" s="22" t="s">
        <v>167</v>
      </c>
      <c r="B43" s="5">
        <v>235612.69</v>
      </c>
      <c r="C43" s="5">
        <v>0</v>
      </c>
      <c r="D43" s="5">
        <f t="shared" ref="D43" si="60">B43+C43</f>
        <v>235612.69</v>
      </c>
      <c r="E43" s="5">
        <v>97534.48</v>
      </c>
      <c r="F43" s="5">
        <v>97101.62</v>
      </c>
      <c r="G43" s="5">
        <f t="shared" ref="G43" si="61">D43-E43</f>
        <v>138078.21000000002</v>
      </c>
    </row>
    <row r="44" spans="1:7" x14ac:dyDescent="0.2">
      <c r="A44" s="22" t="s">
        <v>168</v>
      </c>
      <c r="B44" s="5">
        <v>356545.93</v>
      </c>
      <c r="C44" s="5">
        <v>0</v>
      </c>
      <c r="D44" s="5">
        <f t="shared" ref="D44" si="62">B44+C44</f>
        <v>356545.93</v>
      </c>
      <c r="E44" s="5">
        <v>149962.18</v>
      </c>
      <c r="F44" s="5">
        <v>149295.42000000001</v>
      </c>
      <c r="G44" s="5">
        <f t="shared" ref="G44" si="63">D44-E44</f>
        <v>206583.75</v>
      </c>
    </row>
    <row r="45" spans="1:7" x14ac:dyDescent="0.2">
      <c r="A45" s="22" t="s">
        <v>169</v>
      </c>
      <c r="B45" s="5">
        <v>548192.30000000005</v>
      </c>
      <c r="C45" s="5">
        <v>-0.01</v>
      </c>
      <c r="D45" s="5">
        <f t="shared" ref="D45" si="64">B45+C45</f>
        <v>548192.29</v>
      </c>
      <c r="E45" s="5">
        <v>210486.58</v>
      </c>
      <c r="F45" s="5">
        <v>209541.27</v>
      </c>
      <c r="G45" s="5">
        <f t="shared" ref="G45" si="65">D45-E45</f>
        <v>337705.71000000008</v>
      </c>
    </row>
    <row r="46" spans="1:7" x14ac:dyDescent="0.2">
      <c r="A46" s="22"/>
      <c r="B46" s="5"/>
      <c r="C46" s="5"/>
      <c r="D46" s="5"/>
      <c r="E46" s="5"/>
      <c r="F46" s="5"/>
      <c r="G46" s="5"/>
    </row>
    <row r="47" spans="1:7" x14ac:dyDescent="0.2">
      <c r="A47" s="11" t="s">
        <v>50</v>
      </c>
      <c r="B47" s="16">
        <f t="shared" ref="B47:G47" si="66">SUM(B7:B46)</f>
        <v>236659966.99000001</v>
      </c>
      <c r="C47" s="16">
        <f t="shared" si="66"/>
        <v>113263992.85999998</v>
      </c>
      <c r="D47" s="16">
        <f t="shared" si="66"/>
        <v>349923959.85000014</v>
      </c>
      <c r="E47" s="16">
        <f t="shared" si="66"/>
        <v>161671270.08000007</v>
      </c>
      <c r="F47" s="16">
        <f t="shared" si="66"/>
        <v>152975934.31</v>
      </c>
      <c r="G47" s="16">
        <f t="shared" si="66"/>
        <v>188252689.77000001</v>
      </c>
    </row>
    <row r="50" spans="1:7" ht="45" customHeight="1" x14ac:dyDescent="0.2">
      <c r="A50" s="48" t="s">
        <v>171</v>
      </c>
      <c r="B50" s="49"/>
      <c r="C50" s="49"/>
      <c r="D50" s="49"/>
      <c r="E50" s="49"/>
      <c r="F50" s="49"/>
      <c r="G50" s="50"/>
    </row>
    <row r="51" spans="1:7" ht="15" customHeight="1" x14ac:dyDescent="0.2">
      <c r="A51" s="36"/>
      <c r="B51" s="35"/>
      <c r="C51" s="35"/>
      <c r="D51" s="35"/>
      <c r="E51" s="35"/>
      <c r="F51" s="35"/>
      <c r="G51" s="37"/>
    </row>
    <row r="52" spans="1:7" x14ac:dyDescent="0.2">
      <c r="A52" s="31"/>
      <c r="B52" s="28"/>
      <c r="C52" s="29"/>
      <c r="D52" s="26" t="s">
        <v>57</v>
      </c>
      <c r="E52" s="29"/>
      <c r="F52" s="30"/>
      <c r="G52" s="45" t="s">
        <v>56</v>
      </c>
    </row>
    <row r="53" spans="1:7" ht="22.5" x14ac:dyDescent="0.2">
      <c r="A53" s="27" t="s">
        <v>51</v>
      </c>
      <c r="B53" s="2" t="s">
        <v>52</v>
      </c>
      <c r="C53" s="2" t="s">
        <v>117</v>
      </c>
      <c r="D53" s="2" t="s">
        <v>53</v>
      </c>
      <c r="E53" s="2" t="s">
        <v>54</v>
      </c>
      <c r="F53" s="2" t="s">
        <v>55</v>
      </c>
      <c r="G53" s="46"/>
    </row>
    <row r="54" spans="1:7" x14ac:dyDescent="0.2">
      <c r="A54" s="32"/>
      <c r="B54" s="3">
        <v>1</v>
      </c>
      <c r="C54" s="3">
        <v>2</v>
      </c>
      <c r="D54" s="3" t="s">
        <v>118</v>
      </c>
      <c r="E54" s="3">
        <v>4</v>
      </c>
      <c r="F54" s="3">
        <v>5</v>
      </c>
      <c r="G54" s="3" t="s">
        <v>119</v>
      </c>
    </row>
    <row r="55" spans="1:7" x14ac:dyDescent="0.2">
      <c r="A55" s="33"/>
      <c r="B55" s="34"/>
      <c r="C55" s="34"/>
      <c r="D55" s="34"/>
      <c r="E55" s="34"/>
      <c r="F55" s="34"/>
      <c r="G55" s="34"/>
    </row>
    <row r="56" spans="1:7" x14ac:dyDescent="0.2">
      <c r="A56" s="23" t="s">
        <v>8</v>
      </c>
      <c r="B56" s="5">
        <v>0</v>
      </c>
      <c r="C56" s="5">
        <v>0</v>
      </c>
      <c r="D56" s="5">
        <f>B56+C56</f>
        <v>0</v>
      </c>
      <c r="E56" s="5">
        <v>0</v>
      </c>
      <c r="F56" s="5">
        <v>0</v>
      </c>
      <c r="G56" s="5">
        <f>D56-E56</f>
        <v>0</v>
      </c>
    </row>
    <row r="57" spans="1:7" x14ac:dyDescent="0.2">
      <c r="A57" s="23" t="s">
        <v>9</v>
      </c>
      <c r="B57" s="5">
        <v>0</v>
      </c>
      <c r="C57" s="5">
        <v>0</v>
      </c>
      <c r="D57" s="5">
        <f t="shared" ref="D57:D59" si="67">B57+C57</f>
        <v>0</v>
      </c>
      <c r="E57" s="5">
        <v>0</v>
      </c>
      <c r="F57" s="5">
        <v>0</v>
      </c>
      <c r="G57" s="5">
        <f t="shared" ref="G57:G59" si="68">D57-E57</f>
        <v>0</v>
      </c>
    </row>
    <row r="58" spans="1:7" x14ac:dyDescent="0.2">
      <c r="A58" s="23" t="s">
        <v>10</v>
      </c>
      <c r="B58" s="5">
        <v>0</v>
      </c>
      <c r="C58" s="5">
        <v>0</v>
      </c>
      <c r="D58" s="5">
        <f t="shared" si="67"/>
        <v>0</v>
      </c>
      <c r="E58" s="5">
        <v>0</v>
      </c>
      <c r="F58" s="5">
        <v>0</v>
      </c>
      <c r="G58" s="5">
        <f t="shared" si="68"/>
        <v>0</v>
      </c>
    </row>
    <row r="59" spans="1:7" x14ac:dyDescent="0.2">
      <c r="A59" s="23" t="s">
        <v>121</v>
      </c>
      <c r="B59" s="5">
        <v>0</v>
      </c>
      <c r="C59" s="5">
        <v>0</v>
      </c>
      <c r="D59" s="5">
        <f t="shared" si="67"/>
        <v>0</v>
      </c>
      <c r="E59" s="5">
        <v>0</v>
      </c>
      <c r="F59" s="5">
        <v>0</v>
      </c>
      <c r="G59" s="5">
        <f t="shared" si="68"/>
        <v>0</v>
      </c>
    </row>
    <row r="60" spans="1:7" x14ac:dyDescent="0.2">
      <c r="A60" s="23"/>
      <c r="B60" s="5"/>
      <c r="C60" s="5"/>
      <c r="D60" s="5"/>
      <c r="E60" s="5"/>
      <c r="F60" s="5"/>
      <c r="G60" s="5"/>
    </row>
    <row r="61" spans="1:7" x14ac:dyDescent="0.2">
      <c r="A61" s="11" t="s">
        <v>50</v>
      </c>
      <c r="B61" s="16">
        <f t="shared" ref="B61:G61" si="69">SUM(B56:B59)</f>
        <v>0</v>
      </c>
      <c r="C61" s="16">
        <f t="shared" si="69"/>
        <v>0</v>
      </c>
      <c r="D61" s="16">
        <f t="shared" si="69"/>
        <v>0</v>
      </c>
      <c r="E61" s="16">
        <f t="shared" si="69"/>
        <v>0</v>
      </c>
      <c r="F61" s="16">
        <f t="shared" si="69"/>
        <v>0</v>
      </c>
      <c r="G61" s="16">
        <f t="shared" si="69"/>
        <v>0</v>
      </c>
    </row>
    <row r="64" spans="1:7" ht="45" customHeight="1" x14ac:dyDescent="0.2">
      <c r="A64" s="47" t="s">
        <v>172</v>
      </c>
      <c r="B64" s="43"/>
      <c r="C64" s="43"/>
      <c r="D64" s="43"/>
      <c r="E64" s="43"/>
      <c r="F64" s="43"/>
      <c r="G64" s="44"/>
    </row>
    <row r="65" spans="1:7" x14ac:dyDescent="0.2">
      <c r="A65" s="31"/>
      <c r="B65" s="28"/>
      <c r="C65" s="29"/>
      <c r="D65" s="26" t="s">
        <v>57</v>
      </c>
      <c r="E65" s="29"/>
      <c r="F65" s="30"/>
      <c r="G65" s="45" t="s">
        <v>56</v>
      </c>
    </row>
    <row r="66" spans="1:7" ht="22.5" x14ac:dyDescent="0.2">
      <c r="A66" s="27" t="s">
        <v>51</v>
      </c>
      <c r="B66" s="2" t="s">
        <v>52</v>
      </c>
      <c r="C66" s="2" t="s">
        <v>117</v>
      </c>
      <c r="D66" s="2" t="s">
        <v>53</v>
      </c>
      <c r="E66" s="2" t="s">
        <v>54</v>
      </c>
      <c r="F66" s="2" t="s">
        <v>55</v>
      </c>
      <c r="G66" s="46"/>
    </row>
    <row r="67" spans="1:7" x14ac:dyDescent="0.2">
      <c r="A67" s="32"/>
      <c r="B67" s="3">
        <v>1</v>
      </c>
      <c r="C67" s="3">
        <v>2</v>
      </c>
      <c r="D67" s="3" t="s">
        <v>118</v>
      </c>
      <c r="E67" s="3">
        <v>4</v>
      </c>
      <c r="F67" s="3">
        <v>5</v>
      </c>
      <c r="G67" s="3" t="s">
        <v>119</v>
      </c>
    </row>
    <row r="68" spans="1:7" x14ac:dyDescent="0.2">
      <c r="A68" s="33"/>
      <c r="B68" s="34"/>
      <c r="C68" s="34"/>
      <c r="D68" s="34"/>
      <c r="E68" s="34"/>
      <c r="F68" s="34"/>
      <c r="G68" s="34"/>
    </row>
    <row r="69" spans="1:7" x14ac:dyDescent="0.2">
      <c r="A69" s="24" t="s">
        <v>12</v>
      </c>
      <c r="B69" s="5">
        <v>7801280.6600000001</v>
      </c>
      <c r="C69" s="5">
        <v>332715.39</v>
      </c>
      <c r="D69" s="5">
        <f t="shared" ref="D69:D81" si="70">B69+C69</f>
        <v>8133996.0499999998</v>
      </c>
      <c r="E69" s="5">
        <v>3535215.39</v>
      </c>
      <c r="F69" s="5">
        <v>3535215.39</v>
      </c>
      <c r="G69" s="5">
        <f t="shared" ref="G69:G81" si="71">D69-E69</f>
        <v>4598780.66</v>
      </c>
    </row>
    <row r="70" spans="1:7" x14ac:dyDescent="0.2">
      <c r="A70" s="24"/>
      <c r="B70" s="5"/>
      <c r="C70" s="5"/>
      <c r="D70" s="5"/>
      <c r="E70" s="5"/>
      <c r="F70" s="5"/>
      <c r="G70" s="5"/>
    </row>
    <row r="71" spans="1:7" x14ac:dyDescent="0.2">
      <c r="A71" s="24" t="s">
        <v>11</v>
      </c>
      <c r="B71" s="5">
        <v>0</v>
      </c>
      <c r="C71" s="5">
        <v>0</v>
      </c>
      <c r="D71" s="5">
        <f t="shared" si="70"/>
        <v>0</v>
      </c>
      <c r="E71" s="5">
        <v>0</v>
      </c>
      <c r="F71" s="5">
        <v>0</v>
      </c>
      <c r="G71" s="5">
        <f t="shared" si="71"/>
        <v>0</v>
      </c>
    </row>
    <row r="72" spans="1:7" x14ac:dyDescent="0.2">
      <c r="A72" s="24"/>
      <c r="B72" s="5"/>
      <c r="C72" s="5"/>
      <c r="D72" s="5"/>
      <c r="E72" s="5"/>
      <c r="F72" s="5"/>
      <c r="G72" s="5"/>
    </row>
    <row r="73" spans="1:7" x14ac:dyDescent="0.2">
      <c r="A73" s="24" t="s">
        <v>13</v>
      </c>
      <c r="B73" s="5">
        <v>0</v>
      </c>
      <c r="C73" s="5">
        <v>0</v>
      </c>
      <c r="D73" s="5">
        <f t="shared" si="70"/>
        <v>0</v>
      </c>
      <c r="E73" s="5">
        <v>0</v>
      </c>
      <c r="F73" s="5">
        <v>0</v>
      </c>
      <c r="G73" s="5">
        <f t="shared" si="71"/>
        <v>0</v>
      </c>
    </row>
    <row r="74" spans="1:7" x14ac:dyDescent="0.2">
      <c r="A74" s="24"/>
      <c r="B74" s="5"/>
      <c r="C74" s="5"/>
      <c r="D74" s="5"/>
      <c r="E74" s="5"/>
      <c r="F74" s="5"/>
      <c r="G74" s="5"/>
    </row>
    <row r="75" spans="1:7" x14ac:dyDescent="0.2">
      <c r="A75" s="24" t="s">
        <v>25</v>
      </c>
      <c r="B75" s="5">
        <v>0</v>
      </c>
      <c r="C75" s="5">
        <v>0</v>
      </c>
      <c r="D75" s="5">
        <f t="shared" si="70"/>
        <v>0</v>
      </c>
      <c r="E75" s="5">
        <v>0</v>
      </c>
      <c r="F75" s="5">
        <v>0</v>
      </c>
      <c r="G75" s="5">
        <f t="shared" si="71"/>
        <v>0</v>
      </c>
    </row>
    <row r="76" spans="1:7" x14ac:dyDescent="0.2">
      <c r="A76" s="24"/>
      <c r="B76" s="5"/>
      <c r="C76" s="5"/>
      <c r="D76" s="5"/>
      <c r="E76" s="5"/>
      <c r="F76" s="5"/>
      <c r="G76" s="5"/>
    </row>
    <row r="77" spans="1:7" ht="22.5" x14ac:dyDescent="0.2">
      <c r="A77" s="24" t="s">
        <v>26</v>
      </c>
      <c r="B77" s="5">
        <v>0</v>
      </c>
      <c r="C77" s="5">
        <v>0</v>
      </c>
      <c r="D77" s="5">
        <f t="shared" si="70"/>
        <v>0</v>
      </c>
      <c r="E77" s="5">
        <v>0</v>
      </c>
      <c r="F77" s="5">
        <v>0</v>
      </c>
      <c r="G77" s="5">
        <f t="shared" si="71"/>
        <v>0</v>
      </c>
    </row>
    <row r="78" spans="1:7" x14ac:dyDescent="0.2">
      <c r="A78" s="24"/>
      <c r="B78" s="5"/>
      <c r="C78" s="5"/>
      <c r="D78" s="5"/>
      <c r="E78" s="5"/>
      <c r="F78" s="5"/>
      <c r="G78" s="5"/>
    </row>
    <row r="79" spans="1:7" x14ac:dyDescent="0.2">
      <c r="A79" s="24" t="s">
        <v>128</v>
      </c>
      <c r="B79" s="5">
        <v>0</v>
      </c>
      <c r="C79" s="5">
        <v>0</v>
      </c>
      <c r="D79" s="5">
        <f t="shared" si="70"/>
        <v>0</v>
      </c>
      <c r="E79" s="5">
        <v>0</v>
      </c>
      <c r="F79" s="5">
        <v>0</v>
      </c>
      <c r="G79" s="5">
        <f t="shared" si="71"/>
        <v>0</v>
      </c>
    </row>
    <row r="80" spans="1:7" x14ac:dyDescent="0.2">
      <c r="A80" s="24"/>
      <c r="B80" s="5"/>
      <c r="C80" s="5"/>
      <c r="D80" s="5"/>
      <c r="E80" s="5"/>
      <c r="F80" s="5"/>
      <c r="G80" s="5"/>
    </row>
    <row r="81" spans="1:7" x14ac:dyDescent="0.2">
      <c r="A81" s="24" t="s">
        <v>14</v>
      </c>
      <c r="B81" s="5">
        <v>0</v>
      </c>
      <c r="C81" s="5">
        <v>0</v>
      </c>
      <c r="D81" s="5">
        <f t="shared" si="70"/>
        <v>0</v>
      </c>
      <c r="E81" s="5">
        <v>0</v>
      </c>
      <c r="F81" s="5">
        <v>0</v>
      </c>
      <c r="G81" s="5">
        <f t="shared" si="71"/>
        <v>0</v>
      </c>
    </row>
    <row r="82" spans="1:7" x14ac:dyDescent="0.2">
      <c r="A82" s="24"/>
      <c r="B82" s="5"/>
      <c r="C82" s="5"/>
      <c r="D82" s="5"/>
      <c r="E82" s="5"/>
      <c r="F82" s="5"/>
      <c r="G82" s="5"/>
    </row>
    <row r="83" spans="1:7" x14ac:dyDescent="0.2">
      <c r="A83" s="11" t="s">
        <v>50</v>
      </c>
      <c r="B83" s="16">
        <f t="shared" ref="B83:G83" si="72">SUM(B69:B81)</f>
        <v>7801280.6600000001</v>
      </c>
      <c r="C83" s="16">
        <f t="shared" si="72"/>
        <v>332715.39</v>
      </c>
      <c r="D83" s="16">
        <f t="shared" si="72"/>
        <v>8133996.0499999998</v>
      </c>
      <c r="E83" s="16">
        <f t="shared" si="72"/>
        <v>3535215.39</v>
      </c>
      <c r="F83" s="16">
        <f t="shared" si="72"/>
        <v>3535215.39</v>
      </c>
      <c r="G83" s="16">
        <f t="shared" si="72"/>
        <v>4598780.66</v>
      </c>
    </row>
    <row r="85" spans="1:7" x14ac:dyDescent="0.2">
      <c r="A85" s="1" t="s">
        <v>120</v>
      </c>
    </row>
    <row r="88" spans="1:7" x14ac:dyDescent="0.2">
      <c r="A88" s="40"/>
      <c r="B88" s="41"/>
      <c r="C88" s="42"/>
      <c r="D88" s="42"/>
      <c r="E88" s="42"/>
      <c r="F88" s="42"/>
      <c r="G88" s="42"/>
    </row>
    <row r="89" spans="1:7" x14ac:dyDescent="0.2">
      <c r="A89" s="40"/>
      <c r="B89" s="41"/>
      <c r="C89" s="42"/>
      <c r="D89" s="42"/>
      <c r="E89" s="42"/>
      <c r="F89" s="42"/>
      <c r="G89" s="42"/>
    </row>
    <row r="90" spans="1:7" x14ac:dyDescent="0.2">
      <c r="A90" s="40"/>
      <c r="B90" s="41"/>
      <c r="C90" s="42"/>
      <c r="D90" s="42"/>
      <c r="E90" s="42"/>
      <c r="F90" s="42"/>
      <c r="G90" s="42"/>
    </row>
    <row r="91" spans="1:7" x14ac:dyDescent="0.2">
      <c r="A91" s="40"/>
      <c r="B91" s="41"/>
      <c r="C91" s="42"/>
      <c r="D91" s="42"/>
      <c r="E91" s="42"/>
      <c r="F91" s="42"/>
      <c r="G91" s="42"/>
    </row>
    <row r="92" spans="1:7" x14ac:dyDescent="0.2">
      <c r="A92" s="40"/>
      <c r="B92" s="41"/>
      <c r="C92" s="42"/>
      <c r="D92" s="42"/>
      <c r="E92" s="42"/>
      <c r="F92" s="42"/>
      <c r="G92" s="42"/>
    </row>
    <row r="93" spans="1:7" x14ac:dyDescent="0.2">
      <c r="A93" s="40"/>
      <c r="B93" s="41"/>
      <c r="C93" s="42"/>
      <c r="D93" s="42"/>
      <c r="E93" s="42"/>
      <c r="F93" s="42"/>
      <c r="G93" s="42"/>
    </row>
    <row r="94" spans="1:7" x14ac:dyDescent="0.2">
      <c r="A94" s="40"/>
      <c r="B94" s="41"/>
      <c r="C94" s="42"/>
      <c r="D94" s="42"/>
      <c r="E94" s="42"/>
      <c r="F94" s="42"/>
      <c r="G94" s="42"/>
    </row>
    <row r="95" spans="1:7" x14ac:dyDescent="0.2">
      <c r="A95" s="40"/>
      <c r="B95" s="41"/>
      <c r="C95" s="42"/>
      <c r="D95" s="42"/>
      <c r="E95" s="42"/>
      <c r="F95" s="42"/>
      <c r="G95" s="42"/>
    </row>
  </sheetData>
  <sheetProtection formatCells="0" formatColumns="0" formatRows="0" insertRows="0" deleteRows="0" autoFilter="0"/>
  <mergeCells count="6">
    <mergeCell ref="G3:G4"/>
    <mergeCell ref="A1:G1"/>
    <mergeCell ref="A50:G50"/>
    <mergeCell ref="G65:G66"/>
    <mergeCell ref="G52:G53"/>
    <mergeCell ref="A64:G6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4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4"/>
  <sheetViews>
    <sheetView showGridLines="0" view="pageBreakPreview" topLeftCell="A13" zoomScale="60" zoomScaleNormal="100" workbookViewId="0">
      <selection activeCell="F44" sqref="F44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47" t="s">
        <v>173</v>
      </c>
      <c r="B1" s="43"/>
      <c r="C1" s="43"/>
      <c r="D1" s="43"/>
      <c r="E1" s="43"/>
      <c r="F1" s="43"/>
      <c r="G1" s="44"/>
    </row>
    <row r="2" spans="1:7" x14ac:dyDescent="0.2">
      <c r="A2" s="31"/>
      <c r="B2" s="28"/>
      <c r="C2" s="29"/>
      <c r="D2" s="26" t="s">
        <v>57</v>
      </c>
      <c r="E2" s="29"/>
      <c r="F2" s="30"/>
      <c r="G2" s="45" t="s">
        <v>56</v>
      </c>
    </row>
    <row r="3" spans="1:7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6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120304179.15999998</v>
      </c>
      <c r="C6" s="13">
        <f t="shared" si="0"/>
        <v>11784530.75</v>
      </c>
      <c r="D6" s="13">
        <f t="shared" si="0"/>
        <v>132088709.91</v>
      </c>
      <c r="E6" s="13">
        <f t="shared" si="0"/>
        <v>73716693.980000004</v>
      </c>
      <c r="F6" s="13">
        <f t="shared" si="0"/>
        <v>73619128.219999999</v>
      </c>
      <c r="G6" s="13">
        <f t="shared" si="0"/>
        <v>58372015.930000007</v>
      </c>
    </row>
    <row r="7" spans="1:7" x14ac:dyDescent="0.2">
      <c r="A7" s="25" t="s">
        <v>40</v>
      </c>
      <c r="B7" s="5">
        <v>4560136.9800000004</v>
      </c>
      <c r="C7" s="5">
        <v>43000</v>
      </c>
      <c r="D7" s="5">
        <f>B7+C7</f>
        <v>4603136.9800000004</v>
      </c>
      <c r="E7" s="5">
        <v>1981907.88</v>
      </c>
      <c r="F7" s="5">
        <v>1973457.28</v>
      </c>
      <c r="G7" s="5">
        <f>D7-E7</f>
        <v>2621229.1000000006</v>
      </c>
    </row>
    <row r="8" spans="1:7" x14ac:dyDescent="0.2">
      <c r="A8" s="25" t="s">
        <v>16</v>
      </c>
      <c r="B8" s="5">
        <v>937810.93</v>
      </c>
      <c r="C8" s="5">
        <v>0</v>
      </c>
      <c r="D8" s="5">
        <f t="shared" ref="D8:D14" si="1">B8+C8</f>
        <v>937810.93</v>
      </c>
      <c r="E8" s="5">
        <v>375651.57</v>
      </c>
      <c r="F8" s="5">
        <v>373805.13</v>
      </c>
      <c r="G8" s="5">
        <f t="shared" ref="G8:G14" si="2">D8-E8</f>
        <v>562159.3600000001</v>
      </c>
    </row>
    <row r="9" spans="1:7" x14ac:dyDescent="0.2">
      <c r="A9" s="25" t="s">
        <v>122</v>
      </c>
      <c r="B9" s="5">
        <v>47588354.170000002</v>
      </c>
      <c r="C9" s="5">
        <v>14735444.949999999</v>
      </c>
      <c r="D9" s="5">
        <f t="shared" si="1"/>
        <v>62323799.120000005</v>
      </c>
      <c r="E9" s="5">
        <v>44150079.68</v>
      </c>
      <c r="F9" s="5">
        <v>44133649.990000002</v>
      </c>
      <c r="G9" s="5">
        <f t="shared" si="2"/>
        <v>18173719.440000005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7509072.0199999996</v>
      </c>
      <c r="C11" s="5">
        <v>175000</v>
      </c>
      <c r="D11" s="5">
        <f t="shared" si="1"/>
        <v>7684072.0199999996</v>
      </c>
      <c r="E11" s="5">
        <v>2755905.32</v>
      </c>
      <c r="F11" s="5">
        <v>2745200.67</v>
      </c>
      <c r="G11" s="5">
        <f t="shared" si="2"/>
        <v>4928166.6999999993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39787525.539999999</v>
      </c>
      <c r="C13" s="5">
        <v>-2886516.01</v>
      </c>
      <c r="D13" s="5">
        <f t="shared" si="1"/>
        <v>36901009.530000001</v>
      </c>
      <c r="E13" s="5">
        <v>15541262.279999999</v>
      </c>
      <c r="F13" s="5">
        <v>15489661.789999999</v>
      </c>
      <c r="G13" s="5">
        <f t="shared" si="2"/>
        <v>21359747.25</v>
      </c>
    </row>
    <row r="14" spans="1:7" x14ac:dyDescent="0.2">
      <c r="A14" s="25" t="s">
        <v>18</v>
      </c>
      <c r="B14" s="5">
        <v>19921279.52</v>
      </c>
      <c r="C14" s="5">
        <v>-282398.19</v>
      </c>
      <c r="D14" s="5">
        <f t="shared" si="1"/>
        <v>19638881.329999998</v>
      </c>
      <c r="E14" s="5">
        <v>8911887.25</v>
      </c>
      <c r="F14" s="5">
        <v>8903353.3599999994</v>
      </c>
      <c r="G14" s="5">
        <f t="shared" si="2"/>
        <v>10726994.079999998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100704367.53999999</v>
      </c>
      <c r="C16" s="13">
        <f t="shared" si="3"/>
        <v>91741958.389999986</v>
      </c>
      <c r="D16" s="13">
        <f t="shared" si="3"/>
        <v>192446325.93000001</v>
      </c>
      <c r="E16" s="13">
        <f t="shared" si="3"/>
        <v>84789083.50999999</v>
      </c>
      <c r="F16" s="13">
        <f t="shared" si="3"/>
        <v>76703309.090000004</v>
      </c>
      <c r="G16" s="13">
        <f t="shared" si="3"/>
        <v>107657242.41999999</v>
      </c>
    </row>
    <row r="17" spans="1:7" x14ac:dyDescent="0.2">
      <c r="A17" s="25" t="s">
        <v>42</v>
      </c>
      <c r="B17" s="5">
        <v>3312681.6</v>
      </c>
      <c r="C17" s="5">
        <v>9243694.3000000007</v>
      </c>
      <c r="D17" s="5">
        <f>B17+C17</f>
        <v>12556375.9</v>
      </c>
      <c r="E17" s="5">
        <v>3806648.1</v>
      </c>
      <c r="F17" s="5">
        <v>3802638.56</v>
      </c>
      <c r="G17" s="5">
        <f t="shared" ref="G17:G23" si="4">D17-E17</f>
        <v>8749727.8000000007</v>
      </c>
    </row>
    <row r="18" spans="1:7" x14ac:dyDescent="0.2">
      <c r="A18" s="25" t="s">
        <v>27</v>
      </c>
      <c r="B18" s="5">
        <v>91491714.439999998</v>
      </c>
      <c r="C18" s="5">
        <v>74034752.819999993</v>
      </c>
      <c r="D18" s="5">
        <f t="shared" ref="D18:D23" si="5">B18+C18</f>
        <v>165526467.25999999</v>
      </c>
      <c r="E18" s="5">
        <v>76654542.239999995</v>
      </c>
      <c r="F18" s="5">
        <v>68958130.140000001</v>
      </c>
      <c r="G18" s="5">
        <f t="shared" si="4"/>
        <v>88871925.019999996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4664735.67</v>
      </c>
      <c r="C20" s="5">
        <v>7811112.9699999997</v>
      </c>
      <c r="D20" s="5">
        <f t="shared" si="5"/>
        <v>12475848.640000001</v>
      </c>
      <c r="E20" s="5">
        <v>3549400.67</v>
      </c>
      <c r="F20" s="5">
        <v>3174045.68</v>
      </c>
      <c r="G20" s="5">
        <f t="shared" si="4"/>
        <v>8926447.9700000007</v>
      </c>
    </row>
    <row r="21" spans="1:7" x14ac:dyDescent="0.2">
      <c r="A21" s="25" t="s">
        <v>44</v>
      </c>
      <c r="B21" s="5">
        <v>250000</v>
      </c>
      <c r="C21" s="5">
        <v>385462.79</v>
      </c>
      <c r="D21" s="5">
        <f t="shared" si="5"/>
        <v>635462.79</v>
      </c>
      <c r="E21" s="5">
        <v>563025.92000000004</v>
      </c>
      <c r="F21" s="5">
        <v>553973.43999999994</v>
      </c>
      <c r="G21" s="5">
        <f t="shared" si="4"/>
        <v>72436.87</v>
      </c>
    </row>
    <row r="22" spans="1:7" x14ac:dyDescent="0.2">
      <c r="A22" s="25" t="s">
        <v>45</v>
      </c>
      <c r="B22" s="5">
        <v>437043.53</v>
      </c>
      <c r="C22" s="5">
        <v>266935.52</v>
      </c>
      <c r="D22" s="5">
        <f t="shared" si="5"/>
        <v>703979.05</v>
      </c>
      <c r="E22" s="5">
        <v>4980</v>
      </c>
      <c r="F22" s="5">
        <v>4980</v>
      </c>
      <c r="G22" s="5">
        <f t="shared" si="4"/>
        <v>698999.05</v>
      </c>
    </row>
    <row r="23" spans="1:7" x14ac:dyDescent="0.2">
      <c r="A23" s="25" t="s">
        <v>4</v>
      </c>
      <c r="B23" s="5">
        <v>548192.30000000005</v>
      </c>
      <c r="C23" s="5">
        <v>-0.01</v>
      </c>
      <c r="D23" s="5">
        <f t="shared" si="5"/>
        <v>548192.29</v>
      </c>
      <c r="E23" s="5">
        <v>210486.58</v>
      </c>
      <c r="F23" s="5">
        <v>209541.27</v>
      </c>
      <c r="G23" s="5">
        <f t="shared" si="4"/>
        <v>337705.71000000008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15651420.289999999</v>
      </c>
      <c r="C25" s="13">
        <f t="shared" si="6"/>
        <v>9737503.7200000007</v>
      </c>
      <c r="D25" s="13">
        <f t="shared" si="6"/>
        <v>25388924.009999998</v>
      </c>
      <c r="E25" s="13">
        <f t="shared" si="6"/>
        <v>3165492.59</v>
      </c>
      <c r="F25" s="13">
        <f t="shared" si="6"/>
        <v>2653497</v>
      </c>
      <c r="G25" s="13">
        <f t="shared" si="6"/>
        <v>22223431.419999998</v>
      </c>
    </row>
    <row r="26" spans="1:7" x14ac:dyDescent="0.2">
      <c r="A26" s="25" t="s">
        <v>28</v>
      </c>
      <c r="B26" s="5">
        <v>2384299.1800000002</v>
      </c>
      <c r="C26" s="5">
        <v>1027000</v>
      </c>
      <c r="D26" s="5">
        <f>B26+C26</f>
        <v>3411299.18</v>
      </c>
      <c r="E26" s="5">
        <v>1283580.18</v>
      </c>
      <c r="F26" s="5">
        <v>775938.82</v>
      </c>
      <c r="G26" s="5">
        <f t="shared" ref="G26:G34" si="7">D26-E26</f>
        <v>2127719</v>
      </c>
    </row>
    <row r="27" spans="1:7" x14ac:dyDescent="0.2">
      <c r="A27" s="25" t="s">
        <v>23</v>
      </c>
      <c r="B27" s="5">
        <v>13267121.109999999</v>
      </c>
      <c r="C27" s="5">
        <v>8710503.7200000007</v>
      </c>
      <c r="D27" s="5">
        <f t="shared" ref="D27:D34" si="8">B27+C27</f>
        <v>21977624.829999998</v>
      </c>
      <c r="E27" s="5">
        <v>1881912.41</v>
      </c>
      <c r="F27" s="5">
        <v>1877558.18</v>
      </c>
      <c r="G27" s="5">
        <f t="shared" si="7"/>
        <v>20095712.419999998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50</v>
      </c>
      <c r="B42" s="16">
        <f t="shared" ref="B42:G42" si="12">SUM(B36+B25+B16+B6)</f>
        <v>236659966.98999995</v>
      </c>
      <c r="C42" s="16">
        <f t="shared" si="12"/>
        <v>113263992.85999998</v>
      </c>
      <c r="D42" s="16">
        <f t="shared" si="12"/>
        <v>349923959.85000002</v>
      </c>
      <c r="E42" s="16">
        <f t="shared" si="12"/>
        <v>161671270.07999998</v>
      </c>
      <c r="F42" s="16">
        <f t="shared" si="12"/>
        <v>152975934.31</v>
      </c>
      <c r="G42" s="16">
        <f t="shared" si="12"/>
        <v>188252689.76999998</v>
      </c>
    </row>
    <row r="44" spans="1:7" x14ac:dyDescent="0.2">
      <c r="A44" s="1" t="s">
        <v>120</v>
      </c>
    </row>
    <row r="47" spans="1:7" x14ac:dyDescent="0.2">
      <c r="A47" s="40"/>
      <c r="B47" s="41"/>
      <c r="C47" s="42"/>
      <c r="D47" s="42"/>
      <c r="E47" s="42"/>
      <c r="F47" s="42"/>
      <c r="G47" s="42"/>
    </row>
    <row r="48" spans="1:7" x14ac:dyDescent="0.2">
      <c r="A48" s="40"/>
      <c r="B48" s="41"/>
      <c r="C48" s="42"/>
      <c r="D48" s="42"/>
      <c r="E48" s="42"/>
      <c r="F48" s="42"/>
      <c r="G48" s="42"/>
    </row>
    <row r="49" spans="1:7" x14ac:dyDescent="0.2">
      <c r="A49" s="40"/>
      <c r="B49" s="41"/>
      <c r="C49" s="42"/>
      <c r="D49" s="42"/>
      <c r="E49" s="42"/>
      <c r="F49" s="42"/>
      <c r="G49" s="42"/>
    </row>
    <row r="50" spans="1:7" x14ac:dyDescent="0.2">
      <c r="A50" s="40"/>
      <c r="B50" s="41"/>
      <c r="C50" s="42"/>
      <c r="D50" s="42"/>
      <c r="E50" s="42"/>
      <c r="F50" s="42"/>
      <c r="G50" s="42"/>
    </row>
    <row r="51" spans="1:7" x14ac:dyDescent="0.2">
      <c r="A51" s="40"/>
      <c r="B51" s="41"/>
      <c r="C51" s="42"/>
      <c r="D51" s="42"/>
      <c r="E51" s="42"/>
      <c r="F51" s="42"/>
      <c r="G51" s="42"/>
    </row>
    <row r="52" spans="1:7" x14ac:dyDescent="0.2">
      <c r="A52" s="40"/>
      <c r="B52" s="41"/>
      <c r="C52" s="42"/>
      <c r="D52" s="42"/>
      <c r="E52" s="42"/>
      <c r="F52" s="42"/>
      <c r="G52" s="42"/>
    </row>
    <row r="53" spans="1:7" x14ac:dyDescent="0.2">
      <c r="A53" s="40"/>
      <c r="B53" s="41"/>
      <c r="C53" s="42"/>
      <c r="D53" s="42"/>
      <c r="E53" s="42"/>
      <c r="F53" s="42"/>
      <c r="G53" s="42"/>
    </row>
    <row r="54" spans="1:7" x14ac:dyDescent="0.2">
      <c r="A54" s="40"/>
      <c r="B54" s="41"/>
      <c r="C54" s="42"/>
      <c r="D54" s="42"/>
      <c r="E54" s="42"/>
      <c r="F54" s="42"/>
      <c r="G54" s="42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COG</vt:lpstr>
      <vt:lpstr>CTG</vt:lpstr>
      <vt:lpstr>CA</vt:lpstr>
      <vt:lpstr>CFG</vt:lpstr>
      <vt:lpstr>CA!Área_de_impresión</vt:lpstr>
      <vt:lpstr>CFG!Área_de_impresión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lastPrinted>2024-08-30T20:17:30Z</cp:lastPrinted>
  <dcterms:created xsi:type="dcterms:W3CDTF">2014-02-10T03:37:14Z</dcterms:created>
  <dcterms:modified xsi:type="dcterms:W3CDTF">2024-08-30T20:17:38Z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