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UENTA PUBLICA 4TO TRIM 24\IMPRESOS\"/>
    </mc:Choice>
  </mc:AlternateContent>
  <xr:revisionPtr revIDLastSave="0" documentId="13_ncr:1_{A5B064E5-E1C3-43E3-8D59-9EB7DF25D9AB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<sst xmlns="http://schemas.openxmlformats.org/spreadsheetml/2006/main" count="865" uniqueCount="609">
  <si>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</si>
  <si>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</si>
  <si>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</si>
  <si>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</si>
  <si>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</si>
  <si>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</si>
  <si>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</si>
  <si>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</si>
  <si>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</si>
  <si>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</si>
  <si>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</si>
  <si>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</si>
  <si>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</si>
  <si>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</si>
  <si>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</si>
  <si>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</si>
  <si>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</si>
  <si>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</si>
  <si>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</si>
  <si>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</si>
  <si>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</si>
  <si>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</si>
  <si>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</si>
  <si>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</si>
  <si>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</si>
  <si>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</si>
  <si>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</si>
  <si>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</si>
  <si>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</si>
  <si>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</si>
  <si>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</si>
  <si>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</si>
  <si>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</si>
  <si>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</si>
  <si>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</si>
  <si>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</si>
  <si>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</si>
  <si>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</si>
  <si>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</si>
  <si>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</si>
  <si>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</si>
  <si>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</si>
  <si>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</si>
  <si>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</si>
  <si>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</si>
  <si>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</si>
  <si>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</si>
  <si>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</si>
  <si>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</si>
  <si>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</si>
  <si>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</si>
  <si>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</si>
  <si>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</si>
  <si>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</si>
  <si>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</si>
  <si>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</si>
  <si>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</si>
  <si>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</si>
  <si>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</si>
  <si>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</si>
  <si>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</si>
  <si>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</si>
  <si>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</si>
  <si>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</si>
  <si>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</si>
  <si>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</si>
  <si>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</si>
  <si>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</si>
  <si>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</si>
  <si>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</si>
  <si>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</si>
  <si>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</si>
  <si>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</si>
  <si>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</si>
  <si>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</si>
  <si>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</si>
  <si>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</si>
  <si>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</si>
  <si>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</si>
  <si>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</si>
  <si>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</si>
  <si>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</si>
  <si>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</si>
  <si>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</si>
  <si>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</si>
  <si>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</si>
  <si>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</si>
  <si>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</si>
  <si>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</si>
  <si>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</si>
  <si>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</si>
  <si>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</si>
  <si>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</si>
  <si>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</si>
  <si>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</si>
  <si>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</si>
  <si>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</si>
  <si>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</si>
  <si>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</si>
  <si>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</si>
  <si>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</si>
  <si>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</si>
  <si>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</si>
  <si>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</si>
  <si>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</si>
  <si>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</si>
  <si>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</si>
  <si>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</si>
  <si>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</si>
  <si>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</si>
  <si>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</si>
  <si>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</si>
  <si>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</si>
  <si>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</si>
  <si>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</si>
  <si>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</si>
  <si>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</si>
  <si>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</si>
  <si>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</si>
  <si>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</si>
  <si>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</si>
  <si>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</si>
  <si>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</si>
  <si>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</si>
  <si>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</si>
  <si>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</si>
  <si>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</si>
  <si>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</si>
  <si>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</si>
  <si>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</si>
  <si>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</si>
  <si>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</si>
  <si>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</si>
  <si>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</si>
  <si>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</si>
  <si>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</si>
  <si>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</si>
  <si>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</si>
  <si>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</si>
  <si>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</si>
  <si>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</si>
  <si>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</si>
  <si>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</si>
  <si>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</si>
  <si>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</si>
  <si>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</si>
  <si>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</si>
  <si>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</si>
  <si>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</si>
  <si>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</si>
  <si>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</si>
  <si>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</si>
  <si>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</si>
  <si>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</si>
  <si>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</si>
  <si>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</si>
  <si>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</si>
  <si>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</si>
  <si>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</si>
  <si>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</si>
  <si>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</si>
  <si>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</si>
  <si>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</si>
  <si>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</si>
  <si>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</si>
  <si>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</si>
  <si>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</si>
  <si>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</si>
  <si>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</si>
  <si>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</si>
  <si>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</si>
  <si>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</si>
  <si>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</si>
  <si>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</si>
  <si>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</si>
  <si>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</si>
  <si>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</si>
  <si>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</si>
  <si>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</si>
  <si>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</si>
  <si>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</si>
  <si>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</si>
  <si>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</si>
  <si>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</si>
  <si>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</si>
  <si>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</si>
  <si>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</si>
  <si>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</si>
  <si>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</si>
  <si>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</si>
  <si>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</si>
  <si>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</si>
  <si>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</si>
  <si>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</si>
  <si>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</si>
  <si>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</si>
  <si>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</si>
  <si>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</si>
  <si>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</si>
  <si>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</si>
  <si>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</si>
  <si>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</si>
  <si>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</si>
  <si>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</si>
  <si>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</si>
  <si>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</si>
  <si>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</si>
  <si>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</si>
  <si>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</si>
  <si>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</si>
  <si>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</si>
  <si>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</si>
  <si>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</si>
  <si>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</si>
  <si>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</si>
  <si>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</si>
  <si>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</si>
  <si>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</si>
  <si>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</si>
  <si>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</si>
  <si>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</si>
  <si>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</si>
  <si>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</si>
  <si>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</si>
  <si>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</si>
  <si>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</si>
  <si>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</si>
  <si>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</si>
  <si>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</si>
  <si>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</si>
  <si>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</si>
  <si>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</si>
  <si>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</si>
  <si>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</si>
  <si>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</si>
  <si>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</si>
  <si>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</si>
  <si>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</si>
  <si>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</si>
  <si>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</si>
  <si>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</si>
  <si>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</si>
  <si>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</si>
  <si>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</si>
  <si>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</si>
  <si>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</si>
  <si>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</si>
  <si>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</si>
  <si>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</si>
  <si>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</si>
  <si>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</si>
  <si>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</si>
  <si>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</si>
  <si>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</si>
  <si>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</si>
  <si>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</si>
  <si>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</si>
  <si>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</si>
  <si>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</si>
  <si>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</si>
  <si>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</si>
  <si>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</si>
  <si>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</si>
  <si>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</si>
  <si>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</si>
  <si>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</si>
  <si>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</si>
  <si>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</si>
  <si>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</si>
  <si>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</si>
  <si>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</si>
  <si>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</si>
  <si>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</si>
  <si>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</si>
  <si>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</si>
  <si>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</si>
  <si>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</si>
  <si>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</si>
  <si>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</si>
  <si>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</si>
  <si>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</si>
  <si>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</si>
  <si>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</si>
  <si>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</si>
  <si>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</si>
  <si>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</si>
  <si>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</si>
  <si>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</si>
  <si>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</si>
  <si>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</si>
  <si>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</si>
  <si>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</si>
  <si>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</si>
  <si>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</si>
  <si>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</si>
  <si>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</si>
  <si>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</si>
  <si>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</si>
  <si>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</si>
  <si>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</si>
  <si>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</si>
  <si>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</si>
  <si>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</si>
  <si>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</si>
  <si>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</si>
  <si>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</si>
  <si>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</si>
  <si>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</si>
  <si>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</si>
  <si>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</si>
  <si>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</si>
  <si>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</si>
  <si>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</si>
  <si>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</si>
  <si>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</si>
  <si>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</si>
  <si>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</si>
  <si>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</si>
  <si>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</si>
  <si>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</si>
  <si>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</si>
  <si>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</si>
  <si>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</si>
  <si>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</si>
  <si>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</si>
  <si>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</si>
  <si>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</si>
  <si>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</si>
  <si>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</si>
  <si>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</si>
  <si>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</si>
  <si>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</si>
  <si>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</si>
  <si>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</si>
  <si>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</si>
  <si>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</si>
  <si>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</si>
  <si>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</si>
  <si>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</si>
  <si>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</si>
  <si>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</si>
  <si>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</si>
  <si>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</si>
  <si>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</si>
  <si>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</si>
  <si>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</si>
  <si>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</si>
  <si>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</si>
  <si>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</si>
  <si>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</si>
  <si>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</si>
  <si>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</si>
  <si>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</si>
  <si>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</si>
  <si>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</si>
  <si>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</si>
  <si>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</si>
  <si>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</si>
  <si>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</si>
  <si>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</si>
  <si>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</si>
  <si>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</si>
  <si>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</si>
  <si>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</si>
  <si>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</si>
  <si>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</si>
  <si>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</si>
  <si>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</si>
  <si>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</si>
  <si>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</si>
  <si>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</si>
  <si>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</si>
  <si>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</si>
  <si>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</si>
  <si>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</si>
  <si>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</si>
  <si>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</si>
  <si>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</si>
  <si>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</si>
  <si>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</si>
  <si>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</si>
  <si>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</si>
  <si>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</si>
  <si>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</si>
  <si>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</si>
  <si>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</si>
  <si>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</si>
  <si>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</si>
  <si>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</si>
  <si>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</si>
  <si>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</si>
  <si>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</si>
  <si>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</si>
  <si>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</si>
  <si>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</si>
  <si>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</si>
  <si>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</si>
  <si>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</si>
  <si>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</si>
  <si>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</si>
  <si>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</si>
  <si>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</si>
  <si>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</si>
  <si>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</si>
  <si>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</si>
  <si>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</si>
  <si>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</si>
  <si>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</si>
  <si>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</si>
  <si>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</si>
  <si>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</si>
  <si>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</si>
  <si>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</si>
  <si>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</si>
  <si>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</si>
  <si>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</si>
  <si>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</si>
  <si>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</si>
  <si>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</si>
  <si>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</si>
  <si>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</si>
  <si>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</si>
  <si>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</si>
  <si>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</si>
  <si>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</si>
  <si>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</si>
  <si>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</si>
  <si>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</si>
  <si>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</si>
  <si>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</si>
  <si>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</si>
  <si>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</si>
  <si>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</si>
  <si>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</si>
  <si>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</si>
  <si>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</si>
  <si>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</si>
  <si>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</si>
  <si>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</si>
  <si>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</si>
  <si>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</si>
  <si>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</si>
  <si>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</si>
  <si>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</si>
  <si>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</si>
  <si>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</si>
  <si>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</si>
  <si>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</si>
  <si>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</si>
  <si>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</si>
  <si>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</si>
  <si>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</si>
  <si>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</si>
  <si>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</si>
  <si>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</si>
  <si>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</si>
  <si>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</si>
  <si>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</si>
  <si>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</si>
  <si>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</si>
  <si>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</si>
  <si>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</si>
  <si>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</si>
  <si>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</si>
  <si>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</si>
  <si>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</si>
  <si>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</si>
  <si>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</si>
  <si>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</si>
  <si>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</si>
  <si>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</si>
  <si>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</si>
  <si>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</si>
  <si>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</si>
  <si>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</si>
  <si>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</si>
  <si>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</si>
  <si>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</si>
  <si>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</si>
  <si>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</si>
  <si>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</si>
  <si>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</si>
  <si>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</si>
  <si>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</si>
  <si>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</si>
  <si>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</si>
  <si>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</si>
  <si>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</si>
  <si>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</si>
  <si>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</si>
  <si>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</si>
  <si>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</si>
  <si>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</si>
  <si>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</si>
  <si>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</si>
  <si>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</si>
  <si>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</si>
  <si>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</si>
  <si>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</si>
  <si>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</si>
  <si>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</si>
  <si>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</si>
  <si>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</si>
  <si>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</si>
  <si>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</si>
  <si>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</si>
  <si>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</si>
  <si>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</si>
  <si>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</si>
  <si>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</si>
  <si>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</si>
  <si>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</si>
  <si>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</si>
  <si>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</si>
  <si>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</si>
  <si>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</si>
  <si>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</si>
  <si>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</si>
  <si>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</si>
  <si>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</si>
  <si>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</si>
  <si>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</si>
  <si>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</si>
  <si>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</si>
  <si>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</si>
  <si>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</si>
  <si>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</si>
  <si>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</si>
  <si>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</si>
  <si>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</si>
  <si>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</si>
  <si>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</si>
  <si>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</si>
  <si>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</si>
  <si>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</si>
  <si>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</si>
  <si>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</si>
  <si>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</si>
  <si>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</si>
  <si>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</si>
  <si>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</si>
  <si>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</si>
  <si>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</si>
  <si>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</si>
  <si>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</si>
  <si>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</si>
  <si>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</si>
  <si>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</si>
  <si>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</si>
  <si>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</si>
  <si>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</si>
  <si>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</si>
  <si>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</si>
  <si>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</si>
  <si>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</si>
  <si>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</si>
  <si>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</si>
  <si>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</si>
  <si>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</si>
  <si>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</si>
  <si>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</si>
  <si>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</si>
  <si>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</si>
  <si>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</si>
  <si>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</si>
  <si>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</si>
  <si>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</si>
  <si>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</si>
  <si>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</si>
  <si>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</si>
  <si>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</si>
  <si>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</si>
  <si>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</si>
  <si>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</si>
  <si>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</si>
  <si>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</si>
  <si>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</si>
  <si>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</si>
  <si>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</si>
  <si>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</si>
  <si>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</si>
  <si>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</si>
  <si>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</si>
  <si>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</si>
  <si>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</si>
  <si>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</si>
  <si>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</si>
  <si>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</si>
  <si>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</si>
  <si>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</si>
  <si>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</si>
  <si>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</si>
  <si>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</si>
  <si>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</si>
  <si>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</si>
  <si>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</si>
  <si>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</si>
  <si>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</si>
  <si>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</si>
  <si>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</si>
  <si>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</si>
  <si>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Tarimoro, Gto.</t>
  </si>
  <si>
    <t>Del 1 de Enero al 31 de Diciembre de 2024</t>
  </si>
  <si>
    <t>Saul Trejo Rojas</t>
  </si>
  <si>
    <t>Presidente Municipal</t>
  </si>
  <si>
    <t>______________________</t>
  </si>
  <si>
    <t>C.P. Maria Guadalupe Rosillo Campos</t>
  </si>
  <si>
    <t>Tesorera Municipal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</si>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</sst>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5" fillId="0" borderId="0" xfId="20"/>
    <xf numFmtId="0" fontId="2" fillId="0" borderId="0" xfId="3" applyFont="1" applyAlignment="1" applyProtection="1">
      <alignment horizontal="center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1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7" xfId="20" xr:uid="{2A7B4EF6-7B12-4955-A235-15E2DDAC3BC6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180974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08311F-89EC-41BB-B363-D0130FFCF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162049" cy="628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56" sqref="A1:D5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4" t="s">
        <v>601</v>
      </c>
      <c r="B1" s="165"/>
      <c r="C1" s="115" t="s">
        <v>495</v>
      </c>
      <c r="D1" s="116">
        <v>2024</v>
      </c>
    </row>
    <row r="2" spans="1:4" ht="16.149999999999999" customHeight="1" x14ac:dyDescent="0.2">
      <c r="A2" s="166" t="s">
        <v>494</v>
      </c>
      <c r="B2" s="167"/>
      <c r="C2" s="10" t="s">
        <v>496</v>
      </c>
      <c r="D2" s="117" t="s">
        <v>501</v>
      </c>
    </row>
    <row r="3" spans="1:4" ht="16.149999999999999" customHeight="1" x14ac:dyDescent="0.2">
      <c r="A3" s="168" t="s">
        <v>602</v>
      </c>
      <c r="B3" s="169"/>
      <c r="C3" s="10" t="s">
        <v>497</v>
      </c>
      <c r="D3" s="118">
        <v>4</v>
      </c>
    </row>
    <row r="4" spans="1:4" ht="16.149999999999999" customHeight="1" x14ac:dyDescent="0.2">
      <c r="A4" s="170" t="s">
        <v>516</v>
      </c>
      <c r="B4" s="171"/>
      <c r="C4" s="171"/>
      <c r="D4" s="172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2" spans="1:4" x14ac:dyDescent="0.2">
      <c r="A52" s="160" t="s">
        <v>605</v>
      </c>
      <c r="C52" s="160" t="s">
        <v>608</v>
      </c>
      <c r="D52" s="162"/>
    </row>
    <row r="53" spans="1:4" x14ac:dyDescent="0.2">
      <c r="A53" s="161" t="s">
        <v>603</v>
      </c>
      <c r="C53" s="163" t="s">
        <v>606</v>
      </c>
      <c r="D53" s="163"/>
    </row>
    <row r="54" spans="1:4" x14ac:dyDescent="0.2">
      <c r="A54" s="161" t="s">
        <v>604</v>
      </c>
      <c r="C54" s="163" t="s">
        <v>607</v>
      </c>
      <c r="D54" s="163"/>
    </row>
  </sheetData>
  <sheetProtection formatCells="0" formatColumns="0" formatRows="0" autoFilter="0" pivotTables="0"/>
  <mergeCells count="6">
    <mergeCell ref="C54:D54"/>
    <mergeCell ref="A1:B1"/>
    <mergeCell ref="A2:B2"/>
    <mergeCell ref="A3:B3"/>
    <mergeCell ref="A4:D4"/>
    <mergeCell ref="C53:D53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91" zoomScaleNormal="100" workbookViewId="0">
      <selection activeCell="A215" sqref="A1:E21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7" t="s">
        <v>601</v>
      </c>
      <c r="B1" s="167"/>
      <c r="C1" s="167"/>
      <c r="D1" s="10" t="s">
        <v>498</v>
      </c>
      <c r="E1" s="19">
        <v>2024</v>
      </c>
    </row>
    <row r="2" spans="1:5" s="11" customFormat="1" ht="18.95" customHeight="1" x14ac:dyDescent="0.25">
      <c r="A2" s="167" t="s">
        <v>503</v>
      </c>
      <c r="B2" s="167"/>
      <c r="C2" s="167"/>
      <c r="D2" s="10" t="s">
        <v>499</v>
      </c>
      <c r="E2" s="19" t="s">
        <v>501</v>
      </c>
    </row>
    <row r="3" spans="1:5" s="11" customFormat="1" ht="18.95" customHeight="1" x14ac:dyDescent="0.25">
      <c r="A3" s="167" t="s">
        <v>602</v>
      </c>
      <c r="B3" s="167"/>
      <c r="C3" s="167"/>
      <c r="D3" s="10" t="s">
        <v>500</v>
      </c>
      <c r="E3" s="19">
        <v>4</v>
      </c>
    </row>
    <row r="4" spans="1:5" s="11" customFormat="1" ht="18.95" customHeight="1" x14ac:dyDescent="0.25">
      <c r="A4" s="167" t="s">
        <v>516</v>
      </c>
      <c r="B4" s="167"/>
      <c r="C4" s="167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8" t="s">
        <v>276</v>
      </c>
      <c r="E8" s="159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246459024.96000001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19997120.100000001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11949747.390000001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11093169.640000001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108531.96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748045.79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6070419.6800000006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142659.23000000001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5927760.4500000002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1848246.69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1848246.69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128706.34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40955.33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61714.3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26036.71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226461904.86000001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161460813.89000002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104609747.59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55296482.43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1554583.87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65001090.969999999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65001090.969999999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251894389.46999997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172738808.22999999</v>
      </c>
      <c r="D95" s="124">
        <f>C95/$C$94</f>
        <v>0.6857588555007208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90388367.789999992</v>
      </c>
      <c r="D96" s="124">
        <f t="shared" ref="D96:D159" si="0">C96/$C$94</f>
        <v>0.3588343828545853</v>
      </c>
      <c r="E96" s="42"/>
    </row>
    <row r="97" spans="1:5" x14ac:dyDescent="0.2">
      <c r="A97" s="44">
        <v>5111</v>
      </c>
      <c r="B97" s="42" t="s">
        <v>280</v>
      </c>
      <c r="C97" s="45">
        <v>43880673.350000001</v>
      </c>
      <c r="D97" s="46">
        <f t="shared" si="0"/>
        <v>0.17420266264098783</v>
      </c>
      <c r="E97" s="42"/>
    </row>
    <row r="98" spans="1:5" x14ac:dyDescent="0.2">
      <c r="A98" s="44">
        <v>5112</v>
      </c>
      <c r="B98" s="42" t="s">
        <v>281</v>
      </c>
      <c r="C98" s="45">
        <v>18778612.48</v>
      </c>
      <c r="D98" s="46">
        <f t="shared" si="0"/>
        <v>7.4549546417096713E-2</v>
      </c>
      <c r="E98" s="42"/>
    </row>
    <row r="99" spans="1:5" x14ac:dyDescent="0.2">
      <c r="A99" s="44">
        <v>5113</v>
      </c>
      <c r="B99" s="42" t="s">
        <v>282</v>
      </c>
      <c r="C99" s="45">
        <v>6042524.7599999998</v>
      </c>
      <c r="D99" s="46">
        <f t="shared" si="0"/>
        <v>2.3988326110453723E-2</v>
      </c>
      <c r="E99" s="42"/>
    </row>
    <row r="100" spans="1:5" x14ac:dyDescent="0.2">
      <c r="A100" s="44">
        <v>5114</v>
      </c>
      <c r="B100" s="42" t="s">
        <v>283</v>
      </c>
      <c r="C100" s="45">
        <v>3822713.63</v>
      </c>
      <c r="D100" s="46">
        <f t="shared" si="0"/>
        <v>1.5175858573282261E-2</v>
      </c>
      <c r="E100" s="42"/>
    </row>
    <row r="101" spans="1:5" x14ac:dyDescent="0.2">
      <c r="A101" s="44">
        <v>5115</v>
      </c>
      <c r="B101" s="42" t="s">
        <v>284</v>
      </c>
      <c r="C101" s="45">
        <v>17863843.57</v>
      </c>
      <c r="D101" s="46">
        <f t="shared" si="0"/>
        <v>7.0917989112764826E-2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17286429.340000004</v>
      </c>
      <c r="D103" s="124">
        <f t="shared" si="0"/>
        <v>6.8625702130053895E-2</v>
      </c>
      <c r="E103" s="42"/>
    </row>
    <row r="104" spans="1:5" x14ac:dyDescent="0.2">
      <c r="A104" s="44">
        <v>5121</v>
      </c>
      <c r="B104" s="42" t="s">
        <v>287</v>
      </c>
      <c r="C104" s="45">
        <v>1391734.89</v>
      </c>
      <c r="D104" s="46">
        <f t="shared" si="0"/>
        <v>5.5250729995546498E-3</v>
      </c>
      <c r="E104" s="42"/>
    </row>
    <row r="105" spans="1:5" x14ac:dyDescent="0.2">
      <c r="A105" s="44">
        <v>5122</v>
      </c>
      <c r="B105" s="42" t="s">
        <v>288</v>
      </c>
      <c r="C105" s="45">
        <v>614754.77</v>
      </c>
      <c r="D105" s="46">
        <f t="shared" si="0"/>
        <v>2.4405258540830498E-3</v>
      </c>
      <c r="E105" s="42"/>
    </row>
    <row r="106" spans="1:5" x14ac:dyDescent="0.2">
      <c r="A106" s="44">
        <v>5123</v>
      </c>
      <c r="B106" s="42" t="s">
        <v>289</v>
      </c>
      <c r="C106" s="45">
        <v>1400</v>
      </c>
      <c r="D106" s="46">
        <f t="shared" si="0"/>
        <v>5.5578848061907179E-6</v>
      </c>
      <c r="E106" s="42"/>
    </row>
    <row r="107" spans="1:5" x14ac:dyDescent="0.2">
      <c r="A107" s="44">
        <v>5124</v>
      </c>
      <c r="B107" s="42" t="s">
        <v>290</v>
      </c>
      <c r="C107" s="45">
        <v>1865004.16</v>
      </c>
      <c r="D107" s="46">
        <f t="shared" si="0"/>
        <v>7.4039130602474874E-3</v>
      </c>
      <c r="E107" s="42"/>
    </row>
    <row r="108" spans="1:5" x14ac:dyDescent="0.2">
      <c r="A108" s="44">
        <v>5125</v>
      </c>
      <c r="B108" s="42" t="s">
        <v>291</v>
      </c>
      <c r="C108" s="45">
        <v>959286</v>
      </c>
      <c r="D108" s="46">
        <f t="shared" si="0"/>
        <v>3.8082864887081921E-3</v>
      </c>
      <c r="E108" s="42"/>
    </row>
    <row r="109" spans="1:5" x14ac:dyDescent="0.2">
      <c r="A109" s="44">
        <v>5126</v>
      </c>
      <c r="B109" s="42" t="s">
        <v>292</v>
      </c>
      <c r="C109" s="45">
        <v>9433031.5800000001</v>
      </c>
      <c r="D109" s="46">
        <f t="shared" si="0"/>
        <v>3.7448359210570874E-2</v>
      </c>
      <c r="E109" s="42"/>
    </row>
    <row r="110" spans="1:5" x14ac:dyDescent="0.2">
      <c r="A110" s="44">
        <v>5127</v>
      </c>
      <c r="B110" s="42" t="s">
        <v>293</v>
      </c>
      <c r="C110" s="45">
        <v>711166.8</v>
      </c>
      <c r="D110" s="46">
        <f t="shared" si="0"/>
        <v>2.8232736802766239E-3</v>
      </c>
      <c r="E110" s="42"/>
    </row>
    <row r="111" spans="1:5" x14ac:dyDescent="0.2">
      <c r="A111" s="44">
        <v>5128</v>
      </c>
      <c r="B111" s="42" t="s">
        <v>294</v>
      </c>
      <c r="C111" s="45">
        <v>76877.8</v>
      </c>
      <c r="D111" s="46">
        <f t="shared" si="0"/>
        <v>3.0519854039526344E-4</v>
      </c>
      <c r="E111" s="42"/>
    </row>
    <row r="112" spans="1:5" x14ac:dyDescent="0.2">
      <c r="A112" s="44">
        <v>5129</v>
      </c>
      <c r="B112" s="42" t="s">
        <v>295</v>
      </c>
      <c r="C112" s="45">
        <v>2233173.34</v>
      </c>
      <c r="D112" s="46">
        <f t="shared" si="0"/>
        <v>8.8655144114115556E-3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65064011.100000001</v>
      </c>
      <c r="D113" s="124">
        <f t="shared" si="0"/>
        <v>0.25829877051608158</v>
      </c>
      <c r="E113" s="42"/>
    </row>
    <row r="114" spans="1:5" x14ac:dyDescent="0.2">
      <c r="A114" s="44">
        <v>5131</v>
      </c>
      <c r="B114" s="42" t="s">
        <v>297</v>
      </c>
      <c r="C114" s="45">
        <v>21181709.010000002</v>
      </c>
      <c r="D114" s="46">
        <f t="shared" si="0"/>
        <v>8.4089641911308605E-2</v>
      </c>
      <c r="E114" s="42"/>
    </row>
    <row r="115" spans="1:5" x14ac:dyDescent="0.2">
      <c r="A115" s="44">
        <v>5132</v>
      </c>
      <c r="B115" s="42" t="s">
        <v>298</v>
      </c>
      <c r="C115" s="45">
        <v>1161863.1499999999</v>
      </c>
      <c r="D115" s="46">
        <f t="shared" si="0"/>
        <v>4.6125011058984903E-3</v>
      </c>
      <c r="E115" s="42"/>
    </row>
    <row r="116" spans="1:5" x14ac:dyDescent="0.2">
      <c r="A116" s="44">
        <v>5133</v>
      </c>
      <c r="B116" s="42" t="s">
        <v>299</v>
      </c>
      <c r="C116" s="45">
        <v>766121.1</v>
      </c>
      <c r="D116" s="46">
        <f t="shared" si="0"/>
        <v>3.0414377295657998E-3</v>
      </c>
      <c r="E116" s="42"/>
    </row>
    <row r="117" spans="1:5" x14ac:dyDescent="0.2">
      <c r="A117" s="44">
        <v>5134</v>
      </c>
      <c r="B117" s="42" t="s">
        <v>300</v>
      </c>
      <c r="C117" s="45">
        <v>884029.09</v>
      </c>
      <c r="D117" s="46">
        <f t="shared" si="0"/>
        <v>3.5095227482440047E-3</v>
      </c>
      <c r="E117" s="42"/>
    </row>
    <row r="118" spans="1:5" x14ac:dyDescent="0.2">
      <c r="A118" s="44">
        <v>5135</v>
      </c>
      <c r="B118" s="42" t="s">
        <v>301</v>
      </c>
      <c r="C118" s="45">
        <v>750768.32</v>
      </c>
      <c r="D118" s="46">
        <f t="shared" si="0"/>
        <v>2.980488456212379E-3</v>
      </c>
      <c r="E118" s="42"/>
    </row>
    <row r="119" spans="1:5" x14ac:dyDescent="0.2">
      <c r="A119" s="44">
        <v>5136</v>
      </c>
      <c r="B119" s="42" t="s">
        <v>302</v>
      </c>
      <c r="C119" s="45">
        <v>433614.76</v>
      </c>
      <c r="D119" s="46">
        <f t="shared" si="0"/>
        <v>1.7214149188171676E-3</v>
      </c>
      <c r="E119" s="42"/>
    </row>
    <row r="120" spans="1:5" x14ac:dyDescent="0.2">
      <c r="A120" s="44">
        <v>5137</v>
      </c>
      <c r="B120" s="42" t="s">
        <v>303</v>
      </c>
      <c r="C120" s="45">
        <v>79275.679999999993</v>
      </c>
      <c r="D120" s="46">
        <f t="shared" si="0"/>
        <v>3.1471792669459812E-4</v>
      </c>
      <c r="E120" s="42"/>
    </row>
    <row r="121" spans="1:5" x14ac:dyDescent="0.2">
      <c r="A121" s="44">
        <v>5138</v>
      </c>
      <c r="B121" s="42" t="s">
        <v>304</v>
      </c>
      <c r="C121" s="45">
        <v>24561147.059999999</v>
      </c>
      <c r="D121" s="46">
        <f t="shared" si="0"/>
        <v>9.7505732905278433E-2</v>
      </c>
      <c r="E121" s="42"/>
    </row>
    <row r="122" spans="1:5" x14ac:dyDescent="0.2">
      <c r="A122" s="44">
        <v>5139</v>
      </c>
      <c r="B122" s="42" t="s">
        <v>305</v>
      </c>
      <c r="C122" s="45">
        <v>15245482.93</v>
      </c>
      <c r="D122" s="46">
        <f t="shared" si="0"/>
        <v>6.0523312814062105E-2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40826452.100000001</v>
      </c>
      <c r="D123" s="124">
        <f t="shared" si="0"/>
        <v>0.16207765558375939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6909032.0700000003</v>
      </c>
      <c r="D124" s="124">
        <f t="shared" si="0"/>
        <v>2.7428288833812434E-2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6909032.0700000003</v>
      </c>
      <c r="D126" s="46">
        <f t="shared" si="0"/>
        <v>2.7428288833812434E-2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38810.69</v>
      </c>
      <c r="D127" s="124">
        <f t="shared" si="0"/>
        <v>1.5407524590627003E-4</v>
      </c>
      <c r="E127" s="42"/>
    </row>
    <row r="128" spans="1:5" x14ac:dyDescent="0.2">
      <c r="A128" s="44">
        <v>5221</v>
      </c>
      <c r="B128" s="42" t="s">
        <v>311</v>
      </c>
      <c r="C128" s="45">
        <v>38810.69</v>
      </c>
      <c r="D128" s="46">
        <f t="shared" si="0"/>
        <v>1.5407524590627003E-4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23529980.879999999</v>
      </c>
      <c r="D130" s="124">
        <f t="shared" si="0"/>
        <v>9.3412088016364359E-2</v>
      </c>
      <c r="E130" s="42"/>
    </row>
    <row r="131" spans="1:5" x14ac:dyDescent="0.2">
      <c r="A131" s="44">
        <v>5231</v>
      </c>
      <c r="B131" s="42" t="s">
        <v>313</v>
      </c>
      <c r="C131" s="45">
        <v>23529980.879999999</v>
      </c>
      <c r="D131" s="46">
        <f t="shared" si="0"/>
        <v>9.3412088016364359E-2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10348628.460000001</v>
      </c>
      <c r="D133" s="124">
        <f t="shared" si="0"/>
        <v>4.1083203487676322E-2</v>
      </c>
      <c r="E133" s="42"/>
    </row>
    <row r="134" spans="1:5" x14ac:dyDescent="0.2">
      <c r="A134" s="44">
        <v>5241</v>
      </c>
      <c r="B134" s="42" t="s">
        <v>315</v>
      </c>
      <c r="C134" s="45">
        <v>10048628.460000001</v>
      </c>
      <c r="D134" s="46">
        <f t="shared" si="0"/>
        <v>3.9892228172064025E-2</v>
      </c>
      <c r="E134" s="42"/>
    </row>
    <row r="135" spans="1:5" x14ac:dyDescent="0.2">
      <c r="A135" s="44">
        <v>5242</v>
      </c>
      <c r="B135" s="42" t="s">
        <v>316</v>
      </c>
      <c r="C135" s="45">
        <v>300000</v>
      </c>
      <c r="D135" s="46">
        <f t="shared" si="0"/>
        <v>1.1909753156122966E-3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7385615.5700000003</v>
      </c>
      <c r="D181" s="124">
        <f t="shared" si="1"/>
        <v>2.9320286114906145E-2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7385615.5700000003</v>
      </c>
      <c r="D182" s="124">
        <f t="shared" si="1"/>
        <v>2.9320286114906145E-2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205059.23</v>
      </c>
      <c r="D185" s="46">
        <f t="shared" si="1"/>
        <v>8.1406827056154847E-4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7154382.3399999999</v>
      </c>
      <c r="D187" s="46">
        <f t="shared" si="1"/>
        <v>2.8402309217975139E-2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26174</v>
      </c>
      <c r="D189" s="46">
        <f t="shared" si="1"/>
        <v>1.0390862636945418E-4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30943513.57</v>
      </c>
      <c r="D210" s="124">
        <f t="shared" si="1"/>
        <v>0.12284320280061378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30943513.57</v>
      </c>
      <c r="D211" s="124">
        <f t="shared" si="1"/>
        <v>0.12284320280061378</v>
      </c>
      <c r="E211" s="42"/>
    </row>
    <row r="212" spans="1:5" x14ac:dyDescent="0.2">
      <c r="A212" s="44">
        <v>5611</v>
      </c>
      <c r="B212" s="42" t="s">
        <v>383</v>
      </c>
      <c r="C212" s="45">
        <v>30943513.57</v>
      </c>
      <c r="D212" s="46">
        <f t="shared" si="1"/>
        <v>0.12284320280061378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37" zoomScale="80" zoomScaleNormal="80" workbookViewId="0">
      <selection activeCell="A181" sqref="A1:J18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3" t="s">
        <v>601</v>
      </c>
      <c r="B1" s="174"/>
      <c r="C1" s="174"/>
      <c r="D1" s="174"/>
      <c r="E1" s="174"/>
      <c r="F1" s="174"/>
      <c r="G1" s="10" t="s">
        <v>498</v>
      </c>
      <c r="H1" s="19">
        <v>2024</v>
      </c>
    </row>
    <row r="2" spans="1:8" s="11" customFormat="1" ht="18.95" customHeight="1" x14ac:dyDescent="0.25">
      <c r="A2" s="173" t="s">
        <v>502</v>
      </c>
      <c r="B2" s="174"/>
      <c r="C2" s="174"/>
      <c r="D2" s="174"/>
      <c r="E2" s="174"/>
      <c r="F2" s="174"/>
      <c r="G2" s="10" t="s">
        <v>499</v>
      </c>
      <c r="H2" s="19" t="s">
        <v>501</v>
      </c>
    </row>
    <row r="3" spans="1:8" s="11" customFormat="1" ht="18.95" customHeight="1" x14ac:dyDescent="0.25">
      <c r="A3" s="173" t="s">
        <v>602</v>
      </c>
      <c r="B3" s="174"/>
      <c r="C3" s="174"/>
      <c r="D3" s="174"/>
      <c r="E3" s="174"/>
      <c r="F3" s="174"/>
      <c r="G3" s="10" t="s">
        <v>500</v>
      </c>
      <c r="H3" s="19">
        <v>4</v>
      </c>
    </row>
    <row r="4" spans="1:8" s="11" customFormat="1" ht="18.95" customHeight="1" x14ac:dyDescent="0.25">
      <c r="A4" s="173" t="s">
        <v>516</v>
      </c>
      <c r="B4" s="174"/>
      <c r="C4" s="174"/>
      <c r="D4" s="174"/>
      <c r="E4" s="174"/>
      <c r="F4" s="174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-92874.63</v>
      </c>
      <c r="D15" s="18">
        <v>726699.58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1.02</v>
      </c>
      <c r="D16" s="18">
        <v>33689.56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1857227.8</v>
      </c>
      <c r="D20" s="18">
        <v>1857227.8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3211.8</v>
      </c>
      <c r="D23" s="18">
        <v>3211.8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6487216.0300000003</v>
      </c>
      <c r="D27" s="18">
        <v>6487216.0300000003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73656930.820000008</v>
      </c>
      <c r="D56" s="18">
        <f>SUM(D57:D63)</f>
        <v>410118.46</v>
      </c>
      <c r="E56" s="18">
        <f>SUM(E57:E63)</f>
        <v>-1536730.78</v>
      </c>
    </row>
    <row r="57" spans="1:10" x14ac:dyDescent="0.2">
      <c r="A57" s="16">
        <v>1231</v>
      </c>
      <c r="B57" s="14" t="s">
        <v>150</v>
      </c>
      <c r="C57" s="18">
        <v>6904436.7400000002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1175001.29</v>
      </c>
      <c r="D59" s="18">
        <v>205059.23</v>
      </c>
      <c r="E59" s="18">
        <v>-768365.39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55445402.030000001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6358192.8700000001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3773897.89</v>
      </c>
      <c r="D63" s="18">
        <v>205059.23</v>
      </c>
      <c r="E63" s="18">
        <v>-768365.39</v>
      </c>
    </row>
    <row r="64" spans="1:10" x14ac:dyDescent="0.2">
      <c r="A64" s="16">
        <v>1240</v>
      </c>
      <c r="B64" s="14" t="s">
        <v>157</v>
      </c>
      <c r="C64" s="18">
        <f>SUM(C65:C72)</f>
        <v>57093450.290000007</v>
      </c>
      <c r="D64" s="18">
        <f t="shared" ref="D64:E64" si="0">SUM(D65:D72)</f>
        <v>7154382.3399999999</v>
      </c>
      <c r="E64" s="18">
        <f t="shared" si="0"/>
        <v>33263670.620000001</v>
      </c>
    </row>
    <row r="65" spans="1:9" x14ac:dyDescent="0.2">
      <c r="A65" s="16">
        <v>1241</v>
      </c>
      <c r="B65" s="14" t="s">
        <v>158</v>
      </c>
      <c r="C65" s="18">
        <v>3244255.31</v>
      </c>
      <c r="D65" s="18">
        <v>236058.2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2840197.61</v>
      </c>
      <c r="D66" s="18">
        <v>173036.62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36580787.380000003</v>
      </c>
      <c r="D68" s="18">
        <v>5630342.8899999997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630145.17000000004</v>
      </c>
      <c r="D69" s="18">
        <v>54463.12</v>
      </c>
      <c r="E69" s="18">
        <v>33263670.620000001</v>
      </c>
    </row>
    <row r="70" spans="1:9" x14ac:dyDescent="0.2">
      <c r="A70" s="16">
        <v>1246</v>
      </c>
      <c r="B70" s="14" t="s">
        <v>163</v>
      </c>
      <c r="C70" s="18">
        <v>13798064.82</v>
      </c>
      <c r="D70" s="18">
        <v>1060481.51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261740</v>
      </c>
      <c r="D76" s="18">
        <f>SUM(D77:D81)</f>
        <v>26174</v>
      </c>
      <c r="E76" s="18">
        <f>SUM(E77:E81)</f>
        <v>129324.67</v>
      </c>
    </row>
    <row r="77" spans="1:9" x14ac:dyDescent="0.2">
      <c r="A77" s="16">
        <v>1251</v>
      </c>
      <c r="B77" s="14" t="s">
        <v>168</v>
      </c>
      <c r="C77" s="18">
        <v>162400</v>
      </c>
      <c r="D77" s="18">
        <v>16240</v>
      </c>
      <c r="E77" s="18">
        <v>55486.67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99340</v>
      </c>
      <c r="D80" s="18">
        <v>9934</v>
      </c>
      <c r="E80" s="18">
        <v>73838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3251056.4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3251056.4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22023509.400000002</v>
      </c>
      <c r="D110" s="18">
        <f>SUM(D111:D119)</f>
        <v>22023509.400000002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536607.31999999995</v>
      </c>
      <c r="D111" s="18">
        <f>C111</f>
        <v>536607.31999999995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324044.65999999997</v>
      </c>
      <c r="D112" s="18">
        <f t="shared" ref="D112:D119" si="1">C112</f>
        <v>324044.65999999997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14586212.73</v>
      </c>
      <c r="D113" s="18">
        <f t="shared" si="1"/>
        <v>14586212.73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46149.08</v>
      </c>
      <c r="D115" s="18">
        <f t="shared" si="1"/>
        <v>46149.08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5698532.8600000003</v>
      </c>
      <c r="D117" s="18">
        <f t="shared" si="1"/>
        <v>5698532.8600000003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831962.75</v>
      </c>
      <c r="D119" s="18">
        <f t="shared" si="1"/>
        <v>831962.75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0"/>
  <sheetViews>
    <sheetView workbookViewId="0">
      <selection activeCell="A31" sqref="A1:F31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5" t="s">
        <v>601</v>
      </c>
      <c r="B1" s="175"/>
      <c r="C1" s="175"/>
      <c r="D1" s="21" t="s">
        <v>498</v>
      </c>
      <c r="E1" s="22">
        <v>2024</v>
      </c>
    </row>
    <row r="2" spans="1:5" ht="18.95" customHeight="1" x14ac:dyDescent="0.2">
      <c r="A2" s="175" t="s">
        <v>504</v>
      </c>
      <c r="B2" s="175"/>
      <c r="C2" s="175"/>
      <c r="D2" s="21" t="s">
        <v>499</v>
      </c>
      <c r="E2" s="22" t="s">
        <v>501</v>
      </c>
    </row>
    <row r="3" spans="1:5" ht="18.95" customHeight="1" x14ac:dyDescent="0.2">
      <c r="A3" s="175" t="s">
        <v>602</v>
      </c>
      <c r="B3" s="175"/>
      <c r="C3" s="175"/>
      <c r="D3" s="21" t="s">
        <v>500</v>
      </c>
      <c r="E3" s="22">
        <v>4</v>
      </c>
    </row>
    <row r="4" spans="1:5" ht="18.95" customHeight="1" x14ac:dyDescent="0.2">
      <c r="A4" s="175" t="s">
        <v>516</v>
      </c>
      <c r="B4" s="175"/>
      <c r="C4" s="175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27910797.91</v>
      </c>
    </row>
    <row r="10" spans="1:5" x14ac:dyDescent="0.2">
      <c r="A10" s="27">
        <v>3120</v>
      </c>
      <c r="B10" s="23" t="s">
        <v>384</v>
      </c>
      <c r="C10" s="28">
        <v>9233151.4100000001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-5435364.5099999998</v>
      </c>
    </row>
    <row r="16" spans="1:5" x14ac:dyDescent="0.2">
      <c r="A16" s="27">
        <v>3220</v>
      </c>
      <c r="B16" s="23" t="s">
        <v>388</v>
      </c>
      <c r="C16" s="28">
        <v>63415437.740000002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-180657.74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-180657.74</v>
      </c>
    </row>
    <row r="30" spans="1:3" x14ac:dyDescent="0.2">
      <c r="B30" s="23" t="s">
        <v>518</v>
      </c>
    </row>
    <row r="147" spans="3:3" x14ac:dyDescent="0.2">
      <c r="C147" s="23">
        <v>4000000</v>
      </c>
    </row>
    <row r="149" spans="3:3" x14ac:dyDescent="0.2">
      <c r="C149" s="23">
        <v>0</v>
      </c>
    </row>
    <row r="150" spans="3:3" x14ac:dyDescent="0.2">
      <c r="C150" s="23">
        <v>0</v>
      </c>
    </row>
    <row r="151" spans="3:3" x14ac:dyDescent="0.2">
      <c r="C151" s="23">
        <v>0</v>
      </c>
    </row>
    <row r="156" spans="3:3" x14ac:dyDescent="0.2">
      <c r="C156" s="23">
        <v>0</v>
      </c>
    </row>
    <row r="157" spans="3:3" x14ac:dyDescent="0.2">
      <c r="C157" s="23">
        <v>0</v>
      </c>
    </row>
    <row r="158" spans="3:3" x14ac:dyDescent="0.2">
      <c r="C158" s="23">
        <v>0</v>
      </c>
    </row>
    <row r="160" spans="3:3" x14ac:dyDescent="0.2">
      <c r="C160" s="23">
        <v>0</v>
      </c>
    </row>
    <row r="163" spans="3:3" x14ac:dyDescent="0.2">
      <c r="C163" s="23">
        <v>0</v>
      </c>
    </row>
    <row r="168" spans="3:3" x14ac:dyDescent="0.2">
      <c r="C168" s="23">
        <v>0</v>
      </c>
    </row>
    <row r="169" spans="3:3" x14ac:dyDescent="0.2">
      <c r="C169" s="23">
        <v>0</v>
      </c>
    </row>
    <row r="170" spans="3:3" x14ac:dyDescent="0.2">
      <c r="C170" s="23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activeCell="A149" sqref="A1:E149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5" t="s">
        <v>601</v>
      </c>
      <c r="B1" s="175"/>
      <c r="C1" s="175"/>
      <c r="D1" s="21" t="s">
        <v>498</v>
      </c>
      <c r="E1" s="22">
        <v>2024</v>
      </c>
    </row>
    <row r="2" spans="1:5" s="29" customFormat="1" ht="18.95" customHeight="1" x14ac:dyDescent="0.25">
      <c r="A2" s="175" t="s">
        <v>505</v>
      </c>
      <c r="B2" s="175"/>
      <c r="C2" s="175"/>
      <c r="D2" s="21" t="s">
        <v>499</v>
      </c>
      <c r="E2" s="22" t="s">
        <v>501</v>
      </c>
    </row>
    <row r="3" spans="1:5" s="29" customFormat="1" ht="18.95" customHeight="1" x14ac:dyDescent="0.25">
      <c r="A3" s="175" t="s">
        <v>602</v>
      </c>
      <c r="B3" s="175"/>
      <c r="C3" s="175"/>
      <c r="D3" s="21" t="s">
        <v>500</v>
      </c>
      <c r="E3" s="22">
        <v>4</v>
      </c>
    </row>
    <row r="4" spans="1:5" s="29" customFormat="1" ht="18.95" customHeight="1" x14ac:dyDescent="0.25">
      <c r="A4" s="175" t="s">
        <v>516</v>
      </c>
      <c r="B4" s="175"/>
      <c r="C4" s="175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6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7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12610275.359999999</v>
      </c>
      <c r="D10" s="28">
        <v>55264100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12610275.359999999</v>
      </c>
      <c r="D16" s="84">
        <f>SUM(D9:D15)</f>
        <v>55264100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73147636.219999999</v>
      </c>
      <c r="D21" s="84">
        <f>SUM(D22:D28)</f>
        <v>47267824.549999997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69085441.219999999</v>
      </c>
      <c r="D26" s="28">
        <v>47267824.549999997</v>
      </c>
    </row>
    <row r="27" spans="1:4" x14ac:dyDescent="0.2">
      <c r="A27" s="27">
        <v>1236</v>
      </c>
      <c r="B27" s="23" t="s">
        <v>155</v>
      </c>
      <c r="C27" s="28">
        <v>4062195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9501070.0399999991</v>
      </c>
      <c r="D29" s="84">
        <f>SUM(D30:D37)</f>
        <v>7891473.8300000001</v>
      </c>
    </row>
    <row r="30" spans="1:4" x14ac:dyDescent="0.2">
      <c r="A30" s="27">
        <v>1241</v>
      </c>
      <c r="B30" s="23" t="s">
        <v>158</v>
      </c>
      <c r="C30" s="28">
        <v>319810.02</v>
      </c>
      <c r="D30" s="28">
        <v>243992.77</v>
      </c>
    </row>
    <row r="31" spans="1:4" x14ac:dyDescent="0.2">
      <c r="A31" s="27">
        <v>1242</v>
      </c>
      <c r="B31" s="23" t="s">
        <v>159</v>
      </c>
      <c r="C31" s="28">
        <v>628720</v>
      </c>
      <c r="D31" s="28">
        <v>452873.05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8398144.8599999994</v>
      </c>
      <c r="D33" s="28">
        <v>7185758.0099999998</v>
      </c>
    </row>
    <row r="34" spans="1:5" x14ac:dyDescent="0.2">
      <c r="A34" s="27">
        <v>1245</v>
      </c>
      <c r="B34" s="23" t="s">
        <v>162</v>
      </c>
      <c r="C34" s="28">
        <v>146595.17000000001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7799.99</v>
      </c>
      <c r="D35" s="28">
        <v>8850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82648706.25999999</v>
      </c>
      <c r="D44" s="84">
        <f>D21+D29+D38</f>
        <v>55159298.379999995</v>
      </c>
    </row>
    <row r="46" spans="1:5" x14ac:dyDescent="0.2">
      <c r="A46" s="25" t="s">
        <v>592</v>
      </c>
      <c r="B46" s="25"/>
      <c r="C46" s="25"/>
      <c r="D46" s="25"/>
      <c r="E46" s="156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7"/>
    </row>
    <row r="48" spans="1:5" x14ac:dyDescent="0.2">
      <c r="A48" s="34">
        <v>3210</v>
      </c>
      <c r="B48" s="35" t="s">
        <v>521</v>
      </c>
      <c r="C48" s="84">
        <v>-5435364.5099999998</v>
      </c>
      <c r="D48" s="84">
        <v>33599315.109999999</v>
      </c>
    </row>
    <row r="49" spans="1:4" x14ac:dyDescent="0.2">
      <c r="A49" s="27"/>
      <c r="B49" s="85" t="s">
        <v>510</v>
      </c>
      <c r="C49" s="84">
        <f>C54+C66+C94+C97+C50</f>
        <v>39164138.869999997</v>
      </c>
      <c r="D49" s="84">
        <f>D54+D66+D94+D97+D50</f>
        <v>33789264.340000004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7385615.5700000003</v>
      </c>
      <c r="D66" s="84">
        <f>D67+D76+D79+D85</f>
        <v>5192998.42</v>
      </c>
    </row>
    <row r="67" spans="1:4" x14ac:dyDescent="0.2">
      <c r="A67" s="27">
        <v>5510</v>
      </c>
      <c r="B67" s="23" t="s">
        <v>358</v>
      </c>
      <c r="C67" s="28">
        <f>SUM(C68:C75)</f>
        <v>7385615.5700000003</v>
      </c>
      <c r="D67" s="28">
        <f>SUM(D68:D75)</f>
        <v>5192998.42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205059.23</v>
      </c>
      <c r="D70" s="28">
        <v>205059.22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7154382.3399999999</v>
      </c>
      <c r="D72" s="28">
        <v>4961765.2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26174</v>
      </c>
      <c r="D74" s="28">
        <v>26174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30943513.57</v>
      </c>
      <c r="D94" s="84">
        <f>D95</f>
        <v>28394674.920000002</v>
      </c>
    </row>
    <row r="95" spans="1:4" x14ac:dyDescent="0.2">
      <c r="A95" s="27">
        <v>5610</v>
      </c>
      <c r="B95" s="23" t="s">
        <v>382</v>
      </c>
      <c r="C95" s="28">
        <f>C96</f>
        <v>30943513.57</v>
      </c>
      <c r="D95" s="28">
        <f>D96</f>
        <v>28394674.920000002</v>
      </c>
    </row>
    <row r="96" spans="1:4" x14ac:dyDescent="0.2">
      <c r="A96" s="27">
        <v>5611</v>
      </c>
      <c r="B96" s="23" t="s">
        <v>383</v>
      </c>
      <c r="C96" s="28">
        <v>30943513.57</v>
      </c>
      <c r="D96" s="28">
        <v>28394674.920000002</v>
      </c>
    </row>
    <row r="97" spans="1:4" x14ac:dyDescent="0.2">
      <c r="A97" s="34">
        <v>2110</v>
      </c>
      <c r="B97" s="88" t="s">
        <v>522</v>
      </c>
      <c r="C97" s="84">
        <f>SUM(C98:C102)</f>
        <v>835009.73</v>
      </c>
      <c r="D97" s="84">
        <f>SUM(D98:D102)</f>
        <v>201591</v>
      </c>
    </row>
    <row r="98" spans="1:4" x14ac:dyDescent="0.2">
      <c r="A98" s="27">
        <v>2111</v>
      </c>
      <c r="B98" s="23" t="s">
        <v>523</v>
      </c>
      <c r="C98" s="28">
        <v>430465.47</v>
      </c>
      <c r="D98" s="28">
        <v>28120</v>
      </c>
    </row>
    <row r="99" spans="1:4" x14ac:dyDescent="0.2">
      <c r="A99" s="27">
        <v>2112</v>
      </c>
      <c r="B99" s="23" t="s">
        <v>524</v>
      </c>
      <c r="C99" s="28">
        <v>51777.5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265999.71999999997</v>
      </c>
      <c r="D100" s="28">
        <v>132971</v>
      </c>
    </row>
    <row r="101" spans="1:4" x14ac:dyDescent="0.2">
      <c r="A101" s="27">
        <v>2115</v>
      </c>
      <c r="B101" s="23" t="s">
        <v>526</v>
      </c>
      <c r="C101" s="28">
        <v>86767.039999999994</v>
      </c>
      <c r="D101" s="28">
        <v>40500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33728774.359999999</v>
      </c>
      <c r="D145" s="84">
        <f>D48+D49+D103-D109-D112</f>
        <v>67388579.450000003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4"/>
  <sheetViews>
    <sheetView showGridLines="0" workbookViewId="0">
      <selection activeCell="A25" sqref="A1:E25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6" t="s">
        <v>601</v>
      </c>
      <c r="B1" s="177"/>
      <c r="C1" s="178"/>
    </row>
    <row r="2" spans="1:3" s="30" customFormat="1" ht="18" customHeight="1" x14ac:dyDescent="0.25">
      <c r="A2" s="179" t="s">
        <v>506</v>
      </c>
      <c r="B2" s="180"/>
      <c r="C2" s="181"/>
    </row>
    <row r="3" spans="1:3" s="30" customFormat="1" ht="18" customHeight="1" x14ac:dyDescent="0.25">
      <c r="A3" s="179" t="s">
        <v>602</v>
      </c>
      <c r="B3" s="180"/>
      <c r="C3" s="181"/>
    </row>
    <row r="4" spans="1:3" s="32" customFormat="1" ht="18" customHeight="1" x14ac:dyDescent="0.2">
      <c r="A4" s="182" t="s">
        <v>507</v>
      </c>
      <c r="B4" s="183"/>
      <c r="C4" s="184"/>
    </row>
    <row r="5" spans="1:3" s="32" customFormat="1" ht="18" customHeight="1" x14ac:dyDescent="0.2">
      <c r="A5" s="185" t="s">
        <v>406</v>
      </c>
      <c r="B5" s="186"/>
      <c r="C5" s="147">
        <v>2024</v>
      </c>
    </row>
    <row r="6" spans="1:3" x14ac:dyDescent="0.2">
      <c r="A6" s="47" t="s">
        <v>435</v>
      </c>
      <c r="B6" s="47"/>
      <c r="C6" s="92">
        <v>250459024.96000001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4000000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4000000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246459024.96000001</v>
      </c>
    </row>
    <row r="23" spans="1:3" x14ac:dyDescent="0.2">
      <c r="B23" s="31" t="s">
        <v>518</v>
      </c>
    </row>
    <row r="131" spans="3:4" x14ac:dyDescent="0.2">
      <c r="D131" s="31">
        <v>0</v>
      </c>
    </row>
    <row r="132" spans="3:4" x14ac:dyDescent="0.2">
      <c r="D132" s="31">
        <v>0</v>
      </c>
    </row>
    <row r="133" spans="3:4" x14ac:dyDescent="0.2">
      <c r="D133" s="31">
        <v>0</v>
      </c>
    </row>
    <row r="134" spans="3:4" x14ac:dyDescent="0.2">
      <c r="D134" s="31">
        <v>0</v>
      </c>
    </row>
    <row r="136" spans="3:4" x14ac:dyDescent="0.2">
      <c r="C136" s="31">
        <v>7.0000000000000007E-2</v>
      </c>
      <c r="D136" s="31">
        <v>0</v>
      </c>
    </row>
    <row r="137" spans="3:4" x14ac:dyDescent="0.2">
      <c r="C137" s="31">
        <v>0</v>
      </c>
      <c r="D137" s="31">
        <v>0</v>
      </c>
    </row>
    <row r="138" spans="3:4" x14ac:dyDescent="0.2">
      <c r="C138" s="31">
        <v>0</v>
      </c>
      <c r="D138" s="31">
        <v>0</v>
      </c>
    </row>
    <row r="139" spans="3:4" x14ac:dyDescent="0.2">
      <c r="C139" s="31">
        <v>-0.03</v>
      </c>
      <c r="D139" s="31">
        <v>33688.54</v>
      </c>
    </row>
    <row r="140" spans="3:4" x14ac:dyDescent="0.2">
      <c r="C140" s="31">
        <v>0.01</v>
      </c>
      <c r="D140" s="31">
        <v>0</v>
      </c>
    </row>
    <row r="141" spans="3:4" x14ac:dyDescent="0.2">
      <c r="C141" s="31">
        <v>-0.05</v>
      </c>
      <c r="D141" s="31">
        <v>0</v>
      </c>
    </row>
    <row r="142" spans="3:4" x14ac:dyDescent="0.2">
      <c r="C142" s="31">
        <v>0</v>
      </c>
      <c r="D142" s="31">
        <v>0</v>
      </c>
    </row>
    <row r="143" spans="3:4" x14ac:dyDescent="0.2">
      <c r="C143" s="31">
        <v>0</v>
      </c>
      <c r="D143" s="31">
        <v>0</v>
      </c>
    </row>
    <row r="144" spans="3:4" x14ac:dyDescent="0.2">
      <c r="C144" s="31">
        <v>0</v>
      </c>
      <c r="D144" s="31"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A43" sqref="A1:F43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7" t="s">
        <v>601</v>
      </c>
      <c r="B1" s="188"/>
      <c r="C1" s="189"/>
    </row>
    <row r="2" spans="1:3" s="33" customFormat="1" ht="18.95" customHeight="1" x14ac:dyDescent="0.25">
      <c r="A2" s="190" t="s">
        <v>508</v>
      </c>
      <c r="B2" s="191"/>
      <c r="C2" s="192"/>
    </row>
    <row r="3" spans="1:3" s="33" customFormat="1" ht="18.95" customHeight="1" x14ac:dyDescent="0.25">
      <c r="A3" s="190" t="s">
        <v>602</v>
      </c>
      <c r="B3" s="191"/>
      <c r="C3" s="192"/>
    </row>
    <row r="4" spans="1:3" x14ac:dyDescent="0.2">
      <c r="A4" s="182" t="s">
        <v>507</v>
      </c>
      <c r="B4" s="183"/>
      <c r="C4" s="184"/>
    </row>
    <row r="5" spans="1:3" ht="22.15" customHeight="1" x14ac:dyDescent="0.2">
      <c r="A5" s="193" t="s">
        <v>406</v>
      </c>
      <c r="B5" s="194"/>
      <c r="C5" s="147">
        <v>2024</v>
      </c>
    </row>
    <row r="6" spans="1:3" x14ac:dyDescent="0.2">
      <c r="A6" s="72" t="s">
        <v>448</v>
      </c>
      <c r="B6" s="47"/>
      <c r="C6" s="96">
        <v>304930096.94999999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91364836.620000005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319810.02</v>
      </c>
    </row>
    <row r="12" spans="1:3" x14ac:dyDescent="0.2">
      <c r="A12" s="78">
        <v>2.4</v>
      </c>
      <c r="B12" s="65" t="s">
        <v>159</v>
      </c>
      <c r="C12" s="97">
        <v>628720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8398144.8599999994</v>
      </c>
    </row>
    <row r="15" spans="1:3" x14ac:dyDescent="0.2">
      <c r="A15" s="78">
        <v>2.7</v>
      </c>
      <c r="B15" s="65" t="s">
        <v>162</v>
      </c>
      <c r="C15" s="97">
        <v>146595.17000000001</v>
      </c>
    </row>
    <row r="16" spans="1:3" x14ac:dyDescent="0.2">
      <c r="A16" s="78">
        <v>2.8</v>
      </c>
      <c r="B16" s="65" t="s">
        <v>163</v>
      </c>
      <c r="C16" s="97">
        <v>7799.99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75505573.709999993</v>
      </c>
    </row>
    <row r="21" spans="1:3" x14ac:dyDescent="0.2">
      <c r="A21" s="78" t="s">
        <v>478</v>
      </c>
      <c r="B21" s="65" t="s">
        <v>453</v>
      </c>
      <c r="C21" s="97">
        <v>6358192.8700000001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38329129.140000001</v>
      </c>
    </row>
    <row r="32" spans="1:3" x14ac:dyDescent="0.2">
      <c r="A32" s="78" t="s">
        <v>470</v>
      </c>
      <c r="B32" s="65" t="s">
        <v>358</v>
      </c>
      <c r="C32" s="97">
        <v>7385615.5700000003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30943513.57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251894389.46999997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workbookViewId="0">
      <selection activeCell="A59" sqref="A1:J59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6.42578125" style="23" customWidth="1"/>
    <col min="4" max="4" width="15.42578125" style="23" customWidth="1"/>
    <col min="5" max="5" width="17.28515625" style="23" customWidth="1"/>
    <col min="6" max="6" width="9.85546875" style="23" customWidth="1"/>
    <col min="7" max="7" width="10" style="23" customWidth="1"/>
    <col min="8" max="8" width="10.140625" style="23" customWidth="1"/>
    <col min="9" max="9" width="11.140625" style="23" customWidth="1"/>
    <col min="10" max="10" width="13.5703125" style="23" customWidth="1"/>
    <col min="11" max="16384" width="9.140625" style="23"/>
  </cols>
  <sheetData>
    <row r="1" spans="1:10" ht="18.95" customHeight="1" x14ac:dyDescent="0.2">
      <c r="A1" s="175" t="s">
        <v>601</v>
      </c>
      <c r="B1" s="196"/>
      <c r="C1" s="196"/>
      <c r="D1" s="196"/>
      <c r="E1" s="196"/>
      <c r="F1" s="196"/>
      <c r="G1" s="21" t="s">
        <v>498</v>
      </c>
      <c r="H1" s="22">
        <v>2024</v>
      </c>
    </row>
    <row r="2" spans="1:10" ht="18.95" customHeight="1" x14ac:dyDescent="0.2">
      <c r="A2" s="175" t="s">
        <v>509</v>
      </c>
      <c r="B2" s="196"/>
      <c r="C2" s="196"/>
      <c r="D2" s="196"/>
      <c r="E2" s="196"/>
      <c r="F2" s="196"/>
      <c r="G2" s="21" t="s">
        <v>499</v>
      </c>
      <c r="H2" s="22" t="s">
        <v>501</v>
      </c>
    </row>
    <row r="3" spans="1:10" ht="18.95" customHeight="1" x14ac:dyDescent="0.2">
      <c r="A3" s="197" t="s">
        <v>602</v>
      </c>
      <c r="B3" s="198"/>
      <c r="C3" s="198"/>
      <c r="D3" s="198"/>
      <c r="E3" s="198"/>
      <c r="F3" s="198"/>
      <c r="G3" s="21" t="s">
        <v>500</v>
      </c>
      <c r="H3" s="22">
        <v>4</v>
      </c>
    </row>
    <row r="4" spans="1:10" x14ac:dyDescent="0.2">
      <c r="A4" s="197" t="str">
        <f>'Notas a los Edos Financieros'!A4</f>
        <v>(Cifras en Pesos)</v>
      </c>
      <c r="B4" s="198"/>
      <c r="C4" s="198"/>
      <c r="D4" s="198"/>
      <c r="E4" s="198"/>
      <c r="F4" s="198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5" t="s">
        <v>553</v>
      </c>
      <c r="C39" s="195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5" t="s">
        <v>554</v>
      </c>
      <c r="C48" s="195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600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2025-01-31T17:32:05Z</cp:lastPrinted>
  <dcterms:created xsi:type="dcterms:W3CDTF">2012-12-11T20:36:24Z</dcterms:created>
  <dcterms:modified xsi:type="dcterms:W3CDTF">2025-01-31T17:32:25Z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