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6D21CBED-3C21-470F-9EAC-08F809DACA2C}" xr6:coauthVersionLast="47" xr6:coauthVersionMax="47" xr10:uidLastSave="{00000000-0000-0000-0000-000000000000}"/>
  <bookViews>
    <workbookView xWindow="-108" yWindow="-108" windowWidth="23256" windowHeight="1257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<sst xmlns="http://schemas.openxmlformats.org/spreadsheetml/2006/main" count="860" uniqueCount="604">
  <si>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</si>
  <si>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</si>
  <si>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</si>
  <si>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</si>
  <si>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</si>
  <si>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</si>
  <si>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</si>
  <si>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</si>
  <si>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</si>
  <si>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</si>
  <si>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</si>
  <si>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</si>
  <si>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</si>
  <si>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</si>
  <si>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</si>
  <si>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</si>
  <si>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</si>
  <si>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</si>
  <si>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</si>
  <si>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</si>
  <si>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</si>
  <si>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</si>
  <si>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</si>
  <si>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</si>
  <si>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</si>
  <si>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</si>
  <si>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</si>
  <si>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</si>
  <si>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</si>
  <si>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</si>
  <si>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</si>
  <si>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</si>
  <si>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</si>
  <si>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</si>
  <si>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</si>
  <si>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</si>
  <si>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</si>
  <si>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</si>
  <si>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</si>
  <si>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</si>
  <si>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</si>
  <si>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</si>
  <si>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</si>
  <si>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</si>
  <si>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</si>
  <si>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</si>
  <si>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</si>
  <si>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</si>
  <si>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</si>
  <si>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</si>
  <si>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</si>
  <si>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</si>
  <si>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</si>
  <si>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</si>
  <si>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</si>
  <si>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</si>
  <si>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</si>
  <si>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</si>
  <si>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</si>
  <si>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</si>
  <si>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</si>
  <si>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</si>
  <si>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</si>
  <si>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</si>
  <si>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</si>
  <si>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</si>
  <si>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</si>
  <si>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</si>
  <si>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</si>
  <si>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</si>
  <si>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</si>
  <si>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</si>
  <si>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</si>
  <si>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</si>
  <si>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</si>
  <si>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</si>
  <si>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</si>
  <si>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</si>
  <si>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</si>
  <si>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</si>
  <si>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</si>
  <si>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</si>
  <si>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</si>
  <si>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</si>
  <si>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</si>
  <si>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</si>
  <si>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</si>
  <si>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</si>
  <si>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</si>
  <si>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</si>
  <si>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</si>
  <si>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</si>
  <si>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</si>
  <si>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</si>
  <si>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</si>
  <si>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</si>
  <si>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</si>
  <si>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</si>
  <si>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</si>
  <si>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</si>
  <si>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</si>
  <si>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</si>
  <si>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</si>
  <si>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</si>
  <si>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</si>
  <si>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</si>
  <si>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</si>
  <si>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</si>
  <si>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</si>
  <si>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</si>
  <si>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</si>
  <si>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</si>
  <si>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</si>
  <si>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</si>
  <si>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</si>
  <si>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</si>
  <si>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</si>
  <si>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</si>
  <si>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</si>
  <si>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</si>
  <si>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</si>
  <si>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</si>
  <si>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</si>
  <si>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</si>
  <si>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</si>
  <si>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</si>
  <si>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</si>
  <si>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</si>
  <si>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</si>
  <si>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</si>
  <si>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</si>
  <si>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</si>
  <si>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</si>
  <si>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</si>
  <si>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</si>
  <si>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</si>
  <si>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</si>
  <si>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</si>
  <si>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</si>
  <si>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</si>
  <si>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</si>
  <si>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</si>
  <si>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</si>
  <si>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</si>
  <si>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</si>
  <si>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</si>
  <si>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</si>
  <si>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</si>
  <si>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</si>
  <si>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</si>
  <si>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</si>
  <si>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</si>
  <si>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</si>
  <si>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</si>
  <si>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</si>
  <si>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</si>
  <si>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</si>
  <si>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</si>
  <si>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</si>
  <si>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</si>
  <si>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</si>
  <si>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</si>
  <si>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</si>
  <si>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</si>
  <si>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</si>
  <si>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</si>
  <si>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</si>
  <si>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</si>
  <si>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</si>
  <si>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</si>
  <si>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</si>
  <si>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</si>
  <si>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</si>
  <si>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</si>
  <si>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</si>
  <si>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</si>
  <si>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</si>
  <si>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</si>
  <si>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</si>
  <si>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</si>
  <si>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</si>
  <si>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</si>
  <si>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</si>
  <si>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</si>
  <si>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</si>
  <si>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</si>
  <si>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</si>
  <si>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</si>
  <si>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</si>
  <si>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</si>
  <si>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</si>
  <si>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</si>
  <si>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</si>
  <si>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</si>
  <si>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</si>
  <si>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</si>
  <si>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</si>
  <si>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</si>
  <si>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</si>
  <si>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</si>
  <si>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</si>
  <si>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</si>
  <si>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</si>
  <si>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</si>
  <si>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</si>
  <si>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</si>
  <si>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</si>
  <si>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</si>
  <si>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</si>
  <si>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</si>
  <si>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</si>
  <si>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</si>
  <si>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</si>
  <si>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</si>
  <si>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</si>
  <si>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</si>
  <si>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</si>
  <si>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</si>
  <si>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</si>
  <si>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</si>
  <si>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</si>
  <si>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</si>
  <si>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</si>
  <si>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</si>
  <si>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</si>
  <si>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</si>
  <si>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</si>
  <si>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</si>
  <si>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</si>
  <si>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</si>
  <si>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</si>
  <si>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</si>
  <si>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</si>
  <si>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</si>
  <si>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</si>
  <si>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</si>
  <si>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</si>
  <si>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</si>
  <si>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</si>
  <si>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</si>
  <si>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</si>
  <si>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</si>
  <si>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</si>
  <si>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</si>
  <si>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</si>
  <si>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</si>
  <si>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</si>
  <si>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</si>
  <si>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</si>
  <si>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</si>
  <si>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</si>
  <si>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</si>
  <si>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</si>
  <si>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</si>
  <si>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</si>
  <si>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</si>
  <si>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</si>
  <si>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</si>
  <si>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</si>
  <si>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</si>
  <si>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</si>
  <si>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</si>
  <si>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</si>
  <si>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</si>
  <si>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</si>
  <si>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</si>
  <si>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</si>
  <si>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</si>
  <si>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</si>
  <si>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</si>
  <si>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</si>
  <si>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</si>
  <si>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</si>
  <si>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</si>
  <si>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</si>
  <si>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</si>
  <si>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</si>
  <si>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</si>
  <si>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</si>
  <si>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</si>
  <si>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</si>
  <si>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</si>
  <si>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</si>
  <si>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</si>
  <si>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</si>
  <si>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</si>
  <si>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</si>
  <si>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</si>
  <si>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</si>
  <si>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</si>
  <si>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</si>
  <si>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</si>
  <si>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</si>
  <si>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</si>
  <si>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</si>
  <si>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</si>
  <si>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</si>
  <si>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</si>
  <si>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</si>
  <si>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</si>
  <si>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</si>
  <si>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</si>
  <si>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</si>
  <si>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</si>
  <si>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</si>
  <si>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</si>
  <si>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</si>
  <si>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</si>
  <si>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</si>
  <si>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</si>
  <si>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</si>
  <si>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</si>
  <si>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</si>
  <si>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</si>
  <si>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</si>
  <si>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</si>
  <si>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</si>
  <si>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</si>
  <si>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</si>
  <si>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</si>
  <si>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</si>
  <si>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</si>
  <si>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</si>
  <si>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</si>
  <si>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</si>
  <si>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</si>
  <si>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</si>
  <si>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</si>
  <si>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</si>
  <si>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</si>
  <si>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</si>
  <si>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</si>
  <si>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</si>
  <si>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</si>
  <si>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</si>
  <si>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</si>
  <si>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</si>
  <si>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</si>
  <si>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</si>
  <si>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</si>
  <si>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</si>
  <si>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</si>
  <si>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</si>
  <si>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</si>
  <si>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</si>
  <si>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</si>
  <si>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</si>
  <si>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</si>
  <si>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</si>
  <si>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</si>
  <si>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</si>
  <si>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</si>
  <si>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</si>
  <si>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</si>
  <si>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</si>
  <si>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</si>
  <si>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</si>
  <si>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</si>
  <si>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</si>
  <si>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</si>
  <si>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</si>
  <si>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</si>
  <si>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</si>
  <si>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</si>
  <si>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</si>
  <si>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</si>
  <si>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</si>
  <si>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</si>
  <si>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</si>
  <si>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</si>
  <si>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</si>
  <si>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</si>
  <si>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</si>
  <si>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</si>
  <si>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</si>
  <si>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</si>
  <si>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</si>
  <si>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</si>
  <si>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</si>
  <si>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</si>
  <si>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</si>
  <si>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</si>
  <si>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</si>
  <si>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</si>
  <si>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</si>
  <si>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</si>
  <si>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</si>
  <si>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</si>
  <si>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</si>
  <si>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</si>
  <si>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</si>
  <si>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</si>
  <si>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</si>
  <si>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</si>
  <si>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</si>
  <si>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</si>
  <si>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</si>
  <si>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</si>
  <si>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</si>
  <si>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</si>
  <si>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</si>
  <si>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</si>
  <si>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</si>
  <si>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</si>
  <si>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</si>
  <si>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</si>
  <si>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</si>
  <si>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</si>
  <si>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</si>
  <si>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</si>
  <si>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</si>
  <si>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</si>
  <si>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</si>
  <si>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</si>
  <si>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</si>
  <si>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</si>
  <si>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</si>
  <si>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</si>
  <si>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</si>
  <si>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</si>
  <si>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</si>
  <si>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</si>
  <si>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</si>
  <si>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</si>
  <si>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</si>
  <si>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</si>
  <si>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</si>
  <si>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</si>
  <si>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</si>
  <si>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</si>
  <si>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</si>
  <si>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</si>
  <si>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</si>
  <si>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</si>
  <si>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</si>
  <si>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</si>
  <si>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</si>
  <si>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</si>
  <si>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</si>
  <si>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</si>
  <si>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</si>
  <si>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</si>
  <si>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</si>
  <si>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</si>
  <si>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</si>
  <si>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</si>
  <si>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</si>
  <si>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</si>
  <si>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</si>
  <si>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</si>
  <si>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</si>
  <si>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</si>
  <si>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</si>
  <si>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</si>
  <si>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</si>
  <si>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</si>
  <si>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</si>
  <si>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</si>
  <si>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</si>
  <si>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</si>
  <si>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</si>
  <si>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</si>
  <si>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</si>
  <si>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</si>
  <si>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</si>
  <si>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</si>
  <si>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</si>
  <si>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</si>
  <si>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</si>
  <si>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</si>
  <si>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</si>
  <si>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</si>
  <si>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</si>
  <si>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</si>
  <si>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</si>
  <si>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</si>
  <si>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</si>
  <si>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</si>
  <si>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</si>
  <si>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</si>
  <si>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</si>
  <si>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</si>
  <si>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</si>
  <si>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</si>
  <si>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</si>
  <si>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</si>
  <si>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</si>
  <si>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</si>
  <si>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</si>
  <si>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</si>
  <si>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</si>
  <si>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</si>
  <si>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</si>
  <si>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</si>
  <si>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</si>
  <si>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</si>
  <si>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</si>
  <si>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</si>
  <si>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</si>
  <si>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</si>
  <si>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</si>
  <si>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</si>
  <si>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</si>
  <si>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</si>
  <si>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</si>
  <si>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</si>
  <si>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</si>
  <si>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</si>
  <si>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</si>
  <si>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</si>
  <si>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</si>
  <si>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</si>
  <si>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</si>
  <si>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</si>
  <si>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</si>
  <si>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</si>
  <si>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</si>
  <si>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</si>
  <si>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</si>
  <si>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</si>
  <si>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</si>
  <si>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</si>
  <si>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</si>
  <si>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</si>
  <si>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</si>
  <si>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</si>
  <si>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</si>
  <si>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</si>
  <si>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</si>
  <si>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</si>
  <si>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</si>
  <si>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</si>
  <si>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</si>
  <si>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</si>
  <si>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</si>
  <si>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</si>
  <si>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</si>
  <si>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</si>
  <si>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</si>
  <si>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</si>
  <si>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</si>
  <si>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</si>
  <si>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</si>
  <si>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</si>
  <si>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</si>
  <si>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</si>
  <si>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</si>
  <si>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</si>
  <si>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</si>
  <si>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</si>
  <si>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</si>
  <si>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</si>
  <si>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</si>
  <si>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</si>
  <si>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</si>
  <si>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</si>
  <si>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</si>
  <si>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</si>
  <si>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</si>
  <si>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</si>
  <si>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</si>
  <si>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</si>
  <si>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</si>
  <si>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</si>
  <si>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</si>
  <si>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</si>
  <si>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</si>
  <si>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</si>
  <si>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</si>
  <si>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</si>
  <si>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</si>
  <si>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</si>
  <si>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</si>
  <si>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</si>
  <si>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</si>
  <si>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</si>
  <si>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</si>
  <si>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</si>
  <si>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</si>
  <si>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</si>
  <si>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</si>
  <si>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</si>
  <si>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</si>
  <si>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</si>
  <si>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</si>
  <si>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</si>
  <si>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</si>
  <si>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</si>
  <si>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</si>
  <si>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</si>
  <si>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</si>
  <si>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</si>
  <si>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</si>
  <si>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</si>
  <si>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</si>
  <si>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</si>
  <si>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</si>
  <si>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</si>
  <si>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</si>
  <si>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</si>
  <si>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</si>
  <si>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</si>
  <si>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Tarimoro, Gto.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</si>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</sst>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C8" sqref="C8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9.77734375" style="1" customWidth="1"/>
    <col min="4" max="16384" width="12.88671875" style="1"/>
  </cols>
  <sheetData>
    <row r="1" spans="1:4" ht="16.2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2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2" customHeight="1" x14ac:dyDescent="0.2">
      <c r="A3" s="165" t="s">
        <v>603</v>
      </c>
      <c r="B3" s="166"/>
      <c r="C3" s="10" t="s">
        <v>497</v>
      </c>
      <c r="D3" s="107">
        <v>1</v>
      </c>
    </row>
    <row r="4" spans="1:4" ht="16.2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B21" sqref="B21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899999999999999" customHeight="1" x14ac:dyDescent="0.3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899999999999999" customHeight="1" x14ac:dyDescent="0.3">
      <c r="A3" s="164" t="s">
        <v>603</v>
      </c>
      <c r="B3" s="164"/>
      <c r="C3" s="164"/>
      <c r="D3" s="10" t="s">
        <v>500</v>
      </c>
      <c r="E3" s="18">
        <v>1</v>
      </c>
    </row>
    <row r="4" spans="1:5" s="11" customFormat="1" ht="18.899999999999999" customHeight="1" x14ac:dyDescent="0.3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56752222.670000002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12232264.02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10331051.57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9919467.3499999996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6000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405584.22</v>
      </c>
      <c r="D18" s="78"/>
      <c r="E18" s="39"/>
    </row>
    <row r="19" spans="1:5" ht="20.399999999999999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0.399999999999999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1799510.01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60536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1738974.01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0.399999999999999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25476.1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25476.1</v>
      </c>
      <c r="D37" s="78"/>
      <c r="E37" s="39"/>
    </row>
    <row r="38" spans="1:5" ht="20.399999999999999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76226.34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4736.1400000000003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40000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0.399999999999999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31490.2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0.399999999999999" x14ac:dyDescent="0.2">
      <c r="A51" s="40">
        <v>4173</v>
      </c>
      <c r="B51" s="42" t="s">
        <v>419</v>
      </c>
      <c r="C51" s="141">
        <v>0</v>
      </c>
      <c r="D51" s="78"/>
      <c r="E51" s="39"/>
    </row>
    <row r="52" spans="1:5" ht="20.399999999999999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0.399999999999999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0.399999999999999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0.399999999999999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0.6" x14ac:dyDescent="0.2">
      <c r="A57" s="109">
        <v>4200</v>
      </c>
      <c r="B57" s="110" t="s">
        <v>425</v>
      </c>
      <c r="C57" s="140">
        <f>+C58+C64</f>
        <v>44519958.649999999</v>
      </c>
      <c r="D57" s="78"/>
      <c r="E57" s="39"/>
    </row>
    <row r="58" spans="1:5" ht="20.399999999999999" x14ac:dyDescent="0.2">
      <c r="A58" s="109">
        <v>4210</v>
      </c>
      <c r="B58" s="110" t="s">
        <v>426</v>
      </c>
      <c r="C58" s="140">
        <f>SUM(C59:C63)</f>
        <v>43315897.559999995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27596577.079999998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15343967.5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375352.98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1204061.0900000001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1204061.0900000001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38487772.100000009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35874620.790000007</v>
      </c>
      <c r="D95" s="112">
        <f>C95/$C$94</f>
        <v>0.93210437582070382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26490006.530000001</v>
      </c>
      <c r="D96" s="112">
        <f t="shared" ref="D96:D159" si="0">C96/$C$94</f>
        <v>0.68827071780546101</v>
      </c>
      <c r="E96" s="41"/>
    </row>
    <row r="97" spans="1:5" x14ac:dyDescent="0.2">
      <c r="A97" s="43">
        <v>5111</v>
      </c>
      <c r="B97" s="41" t="s">
        <v>280</v>
      </c>
      <c r="C97" s="141">
        <v>11248769.539999999</v>
      </c>
      <c r="D97" s="44">
        <f t="shared" si="0"/>
        <v>0.29226865901131222</v>
      </c>
      <c r="E97" s="41"/>
    </row>
    <row r="98" spans="1:5" x14ac:dyDescent="0.2">
      <c r="A98" s="43">
        <v>5112</v>
      </c>
      <c r="B98" s="41" t="s">
        <v>281</v>
      </c>
      <c r="C98" s="141">
        <v>8302960.4400000004</v>
      </c>
      <c r="D98" s="44">
        <f t="shared" si="0"/>
        <v>0.21572982760412882</v>
      </c>
      <c r="E98" s="41"/>
    </row>
    <row r="99" spans="1:5" x14ac:dyDescent="0.2">
      <c r="A99" s="43">
        <v>5113</v>
      </c>
      <c r="B99" s="41" t="s">
        <v>282</v>
      </c>
      <c r="C99" s="141">
        <v>367936.77</v>
      </c>
      <c r="D99" s="44">
        <f t="shared" si="0"/>
        <v>9.5598354990259343E-3</v>
      </c>
      <c r="E99" s="41"/>
    </row>
    <row r="100" spans="1:5" x14ac:dyDescent="0.2">
      <c r="A100" s="43">
        <v>5114</v>
      </c>
      <c r="B100" s="41" t="s">
        <v>283</v>
      </c>
      <c r="C100" s="141">
        <v>1413550.37</v>
      </c>
      <c r="D100" s="44">
        <f t="shared" si="0"/>
        <v>3.6727258889583787E-2</v>
      </c>
      <c r="E100" s="41"/>
    </row>
    <row r="101" spans="1:5" x14ac:dyDescent="0.2">
      <c r="A101" s="43">
        <v>5115</v>
      </c>
      <c r="B101" s="41" t="s">
        <v>284</v>
      </c>
      <c r="C101" s="141">
        <v>5156789.41</v>
      </c>
      <c r="D101" s="44">
        <f t="shared" si="0"/>
        <v>0.13398513680141019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2552687.3000000003</v>
      </c>
      <c r="D103" s="112">
        <f t="shared" si="0"/>
        <v>6.632463145353118E-2</v>
      </c>
      <c r="E103" s="41"/>
    </row>
    <row r="104" spans="1:5" x14ac:dyDescent="0.2">
      <c r="A104" s="43">
        <v>5121</v>
      </c>
      <c r="B104" s="41" t="s">
        <v>287</v>
      </c>
      <c r="C104" s="141">
        <v>151480.17000000001</v>
      </c>
      <c r="D104" s="44">
        <f t="shared" si="0"/>
        <v>3.9357999108501265E-3</v>
      </c>
      <c r="E104" s="41"/>
    </row>
    <row r="105" spans="1:5" x14ac:dyDescent="0.2">
      <c r="A105" s="43">
        <v>5122</v>
      </c>
      <c r="B105" s="41" t="s">
        <v>288</v>
      </c>
      <c r="C105" s="141">
        <v>115704.33</v>
      </c>
      <c r="D105" s="44">
        <f t="shared" si="0"/>
        <v>3.0062620849908841E-3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273461.57</v>
      </c>
      <c r="D107" s="44">
        <f t="shared" si="0"/>
        <v>7.1051545745356342E-3</v>
      </c>
      <c r="E107" s="41"/>
    </row>
    <row r="108" spans="1:5" x14ac:dyDescent="0.2">
      <c r="A108" s="43">
        <v>5125</v>
      </c>
      <c r="B108" s="41" t="s">
        <v>291</v>
      </c>
      <c r="C108" s="141">
        <v>172381.88</v>
      </c>
      <c r="D108" s="44">
        <f t="shared" si="0"/>
        <v>4.4788739538394835E-3</v>
      </c>
      <c r="E108" s="41"/>
    </row>
    <row r="109" spans="1:5" x14ac:dyDescent="0.2">
      <c r="A109" s="43">
        <v>5126</v>
      </c>
      <c r="B109" s="41" t="s">
        <v>292</v>
      </c>
      <c r="C109" s="141">
        <v>1335220.48</v>
      </c>
      <c r="D109" s="44">
        <f t="shared" si="0"/>
        <v>3.469206990029957E-2</v>
      </c>
      <c r="E109" s="41"/>
    </row>
    <row r="110" spans="1:5" x14ac:dyDescent="0.2">
      <c r="A110" s="43">
        <v>5127</v>
      </c>
      <c r="B110" s="41" t="s">
        <v>293</v>
      </c>
      <c r="C110" s="141">
        <v>94201.35</v>
      </c>
      <c r="D110" s="44">
        <f t="shared" si="0"/>
        <v>2.4475656776194636E-3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410237.52</v>
      </c>
      <c r="D112" s="44">
        <f t="shared" si="0"/>
        <v>1.0658905351396008E-2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6831926.9600000009</v>
      </c>
      <c r="D113" s="112">
        <f t="shared" si="0"/>
        <v>0.17750902656171152</v>
      </c>
      <c r="E113" s="41"/>
    </row>
    <row r="114" spans="1:5" x14ac:dyDescent="0.2">
      <c r="A114" s="43">
        <v>5131</v>
      </c>
      <c r="B114" s="41" t="s">
        <v>297</v>
      </c>
      <c r="C114" s="141">
        <v>1756989.79</v>
      </c>
      <c r="D114" s="44">
        <f t="shared" si="0"/>
        <v>4.5650597427020191E-2</v>
      </c>
      <c r="E114" s="41"/>
    </row>
    <row r="115" spans="1:5" x14ac:dyDescent="0.2">
      <c r="A115" s="43">
        <v>5132</v>
      </c>
      <c r="B115" s="41" t="s">
        <v>298</v>
      </c>
      <c r="C115" s="141">
        <v>1130720.6100000001</v>
      </c>
      <c r="D115" s="44">
        <f t="shared" si="0"/>
        <v>2.9378697396724603E-2</v>
      </c>
      <c r="E115" s="41"/>
    </row>
    <row r="116" spans="1:5" x14ac:dyDescent="0.2">
      <c r="A116" s="43">
        <v>5133</v>
      </c>
      <c r="B116" s="41" t="s">
        <v>299</v>
      </c>
      <c r="C116" s="141">
        <v>32792.019999999997</v>
      </c>
      <c r="D116" s="44">
        <f t="shared" si="0"/>
        <v>8.5201138467560166E-4</v>
      </c>
      <c r="E116" s="41"/>
    </row>
    <row r="117" spans="1:5" x14ac:dyDescent="0.2">
      <c r="A117" s="43">
        <v>5134</v>
      </c>
      <c r="B117" s="41" t="s">
        <v>300</v>
      </c>
      <c r="C117" s="141">
        <v>681507.26</v>
      </c>
      <c r="D117" s="44">
        <f t="shared" si="0"/>
        <v>1.7707111189218454E-2</v>
      </c>
      <c r="E117" s="41"/>
    </row>
    <row r="118" spans="1:5" x14ac:dyDescent="0.2">
      <c r="A118" s="43">
        <v>5135</v>
      </c>
      <c r="B118" s="41" t="s">
        <v>301</v>
      </c>
      <c r="C118" s="141">
        <v>308924.93</v>
      </c>
      <c r="D118" s="44">
        <f t="shared" si="0"/>
        <v>8.0265734581191801E-3</v>
      </c>
      <c r="E118" s="41"/>
    </row>
    <row r="119" spans="1:5" x14ac:dyDescent="0.2">
      <c r="A119" s="43">
        <v>5136</v>
      </c>
      <c r="B119" s="41" t="s">
        <v>302</v>
      </c>
      <c r="C119" s="141">
        <v>66207.08</v>
      </c>
      <c r="D119" s="44">
        <f t="shared" si="0"/>
        <v>1.7202107679285491E-3</v>
      </c>
      <c r="E119" s="41"/>
    </row>
    <row r="120" spans="1:5" x14ac:dyDescent="0.2">
      <c r="A120" s="43">
        <v>5137</v>
      </c>
      <c r="B120" s="41" t="s">
        <v>303</v>
      </c>
      <c r="C120" s="141">
        <v>15790</v>
      </c>
      <c r="D120" s="44">
        <f t="shared" si="0"/>
        <v>4.1026017195731619E-4</v>
      </c>
      <c r="E120" s="41"/>
    </row>
    <row r="121" spans="1:5" x14ac:dyDescent="0.2">
      <c r="A121" s="43">
        <v>5138</v>
      </c>
      <c r="B121" s="41" t="s">
        <v>304</v>
      </c>
      <c r="C121" s="141">
        <v>357268.82</v>
      </c>
      <c r="D121" s="44">
        <f t="shared" si="0"/>
        <v>9.2826578548567094E-3</v>
      </c>
      <c r="E121" s="41"/>
    </row>
    <row r="122" spans="1:5" x14ac:dyDescent="0.2">
      <c r="A122" s="43">
        <v>5139</v>
      </c>
      <c r="B122" s="41" t="s">
        <v>305</v>
      </c>
      <c r="C122" s="141">
        <v>2481726.4500000002</v>
      </c>
      <c r="D122" s="44">
        <f t="shared" si="0"/>
        <v>6.4480906911210889E-2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2519351.31</v>
      </c>
      <c r="D123" s="112">
        <f t="shared" si="0"/>
        <v>6.5458486489011383E-2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1888573.37</v>
      </c>
      <c r="D124" s="112">
        <f t="shared" si="0"/>
        <v>4.9069438602293111E-2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1888573.37</v>
      </c>
      <c r="D126" s="44">
        <f t="shared" si="0"/>
        <v>4.9069438602293111E-2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120000</v>
      </c>
      <c r="D130" s="112">
        <f t="shared" si="0"/>
        <v>3.1178733777630107E-3</v>
      </c>
      <c r="E130" s="41"/>
    </row>
    <row r="131" spans="1:5" x14ac:dyDescent="0.2">
      <c r="A131" s="43">
        <v>5231</v>
      </c>
      <c r="B131" s="41" t="s">
        <v>313</v>
      </c>
      <c r="C131" s="141">
        <v>120000</v>
      </c>
      <c r="D131" s="44">
        <f t="shared" si="0"/>
        <v>3.1178733777630107E-3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510777.94</v>
      </c>
      <c r="D133" s="112">
        <f t="shared" si="0"/>
        <v>1.327117450895527E-2</v>
      </c>
      <c r="E133" s="41"/>
    </row>
    <row r="134" spans="1:5" x14ac:dyDescent="0.2">
      <c r="A134" s="43">
        <v>5241</v>
      </c>
      <c r="B134" s="41" t="s">
        <v>315</v>
      </c>
      <c r="C134" s="141">
        <v>510777.94</v>
      </c>
      <c r="D134" s="44">
        <f t="shared" si="0"/>
        <v>1.327117450895527E-2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93800</v>
      </c>
      <c r="D166" s="112">
        <f t="shared" si="1"/>
        <v>2.4371376902847536E-3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93800</v>
      </c>
      <c r="D167" s="112">
        <f t="shared" si="1"/>
        <v>2.4371376902847536E-3</v>
      </c>
      <c r="E167" s="41"/>
    </row>
    <row r="168" spans="1:5" x14ac:dyDescent="0.2">
      <c r="A168" s="43">
        <v>5411</v>
      </c>
      <c r="B168" s="41" t="s">
        <v>345</v>
      </c>
      <c r="C168" s="141">
        <v>93800</v>
      </c>
      <c r="D168" s="44">
        <f t="shared" si="1"/>
        <v>2.4371376902847536E-3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D183" sqref="D183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899999999999999" customHeight="1" x14ac:dyDescent="0.3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899999999999999" customHeight="1" x14ac:dyDescent="0.3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899999999999999" customHeight="1" x14ac:dyDescent="0.3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85067.37</v>
      </c>
      <c r="D15" s="143">
        <v>-92874.63</v>
      </c>
      <c r="E15" s="143">
        <v>726699.58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299.31</v>
      </c>
      <c r="D16" s="143">
        <v>1.02</v>
      </c>
      <c r="E16" s="143">
        <v>33689.56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1858785.8</v>
      </c>
      <c r="D20" s="143">
        <v>1858785.8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35000</v>
      </c>
      <c r="D21" s="143">
        <v>35000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183903.57</v>
      </c>
      <c r="D23" s="143">
        <v>183903.57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6063727.4199999999</v>
      </c>
      <c r="D27" s="143">
        <v>6063727.4199999999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75689819.180000007</v>
      </c>
      <c r="D56" s="143">
        <f>SUM(D57:D63)</f>
        <v>0</v>
      </c>
      <c r="E56" s="143">
        <f>SUM(E57:E63)</f>
        <v>768365.3899999999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6904436.7400000002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1175001.29</v>
      </c>
      <c r="D59" s="143">
        <v>0</v>
      </c>
      <c r="E59" s="143">
        <v>163375.06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57478290.390000001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6358192.8700000001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3773897.89</v>
      </c>
      <c r="D63" s="143">
        <v>0</v>
      </c>
      <c r="E63" s="143">
        <v>604990.32999999996</v>
      </c>
    </row>
    <row r="64" spans="1:10" x14ac:dyDescent="0.2">
      <c r="A64" s="16">
        <v>1240</v>
      </c>
      <c r="B64" s="14" t="s">
        <v>157</v>
      </c>
      <c r="C64" s="143">
        <f>SUM(C65:C72)</f>
        <v>57113150.290000007</v>
      </c>
      <c r="D64" s="143">
        <f t="shared" ref="D64:E64" si="0">SUM(D65:D72)</f>
        <v>0</v>
      </c>
      <c r="E64" s="143">
        <f t="shared" si="0"/>
        <v>66356020.200000003</v>
      </c>
    </row>
    <row r="65" spans="1:9" x14ac:dyDescent="0.2">
      <c r="A65" s="16">
        <v>1241</v>
      </c>
      <c r="B65" s="14" t="s">
        <v>158</v>
      </c>
      <c r="C65" s="143">
        <v>3263955.31</v>
      </c>
      <c r="D65" s="143">
        <v>0</v>
      </c>
      <c r="E65" s="143">
        <v>2349132.0099999998</v>
      </c>
    </row>
    <row r="66" spans="1:9" x14ac:dyDescent="0.2">
      <c r="A66" s="16">
        <v>1242</v>
      </c>
      <c r="B66" s="14" t="s">
        <v>159</v>
      </c>
      <c r="C66" s="143">
        <v>2840197.61</v>
      </c>
      <c r="D66" s="143">
        <v>0</v>
      </c>
      <c r="E66" s="143">
        <v>1690913.4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36580787.380000003</v>
      </c>
      <c r="D68" s="143">
        <v>0</v>
      </c>
      <c r="E68" s="143">
        <v>20627452.920000002</v>
      </c>
    </row>
    <row r="69" spans="1:9" x14ac:dyDescent="0.2">
      <c r="A69" s="16">
        <v>1245</v>
      </c>
      <c r="B69" s="14" t="s">
        <v>162</v>
      </c>
      <c r="C69" s="143">
        <v>630145.17000000004</v>
      </c>
      <c r="D69" s="143">
        <v>0</v>
      </c>
      <c r="E69" s="143">
        <v>33263670.620000001</v>
      </c>
    </row>
    <row r="70" spans="1:9" x14ac:dyDescent="0.2">
      <c r="A70" s="16">
        <v>1246</v>
      </c>
      <c r="B70" s="14" t="s">
        <v>163</v>
      </c>
      <c r="C70" s="143">
        <v>13798064.82</v>
      </c>
      <c r="D70" s="143">
        <v>0</v>
      </c>
      <c r="E70" s="143">
        <v>8424851.25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261740</v>
      </c>
      <c r="D76" s="143">
        <f>SUM(D77:D81)</f>
        <v>0</v>
      </c>
      <c r="E76" s="143">
        <f>SUM(E77:E81)</f>
        <v>129324.67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162400</v>
      </c>
      <c r="D77" s="143">
        <v>0</v>
      </c>
      <c r="E77" s="143">
        <v>55486.67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99340</v>
      </c>
      <c r="D80" s="143">
        <v>0</v>
      </c>
      <c r="E80" s="143">
        <v>73838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3251056.4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3251056.4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16762145.729999999</v>
      </c>
      <c r="D110" s="143">
        <f>SUM(D111:D119)</f>
        <v>16762145.729999999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55665.2</v>
      </c>
      <c r="D111" s="143">
        <f>C111</f>
        <v>55665.2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300504.25</v>
      </c>
      <c r="D112" s="143">
        <f t="shared" ref="D112:D119" si="1">C112</f>
        <v>300504.25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13921008.689999999</v>
      </c>
      <c r="D113" s="143">
        <f t="shared" si="1"/>
        <v>13921008.689999999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50</v>
      </c>
      <c r="D115" s="143">
        <f t="shared" si="1"/>
        <v>50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2131069.27</v>
      </c>
      <c r="D117" s="143">
        <f t="shared" si="1"/>
        <v>2131069.27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353848.32000000001</v>
      </c>
      <c r="D119" s="143">
        <f t="shared" si="1"/>
        <v>353848.32000000001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899999999999999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899999999999999" customHeight="1" x14ac:dyDescent="0.2">
      <c r="A3" s="172" t="s">
        <v>603</v>
      </c>
      <c r="B3" s="172"/>
      <c r="C3" s="172"/>
      <c r="D3" s="20" t="s">
        <v>500</v>
      </c>
      <c r="E3" s="21">
        <v>1</v>
      </c>
    </row>
    <row r="4" spans="1:5" ht="18.899999999999999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27910797.91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9233151.4100000001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18264450.57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57500089.25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-180657.74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-180657.74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Normal="100" workbookViewId="0">
      <selection activeCell="E49" sqref="E4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899999999999999" customHeight="1" x14ac:dyDescent="0.3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899999999999999" customHeight="1" x14ac:dyDescent="0.3">
      <c r="A3" s="172" t="s">
        <v>603</v>
      </c>
      <c r="B3" s="172"/>
      <c r="C3" s="172"/>
      <c r="D3" s="20" t="s">
        <v>500</v>
      </c>
      <c r="E3" s="21">
        <v>1</v>
      </c>
    </row>
    <row r="4" spans="1:5" s="28" customFormat="1" ht="18.899999999999999" customHeight="1" x14ac:dyDescent="0.3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20108788.469999999</v>
      </c>
      <c r="D10" s="146">
        <v>12610275.359999999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20108788.469999999</v>
      </c>
      <c r="D16" s="147">
        <f>SUM(D9:D15)</f>
        <v>12610275.359999999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2032888.35</v>
      </c>
      <c r="D21" s="147">
        <f>SUM(D22:D28)</f>
        <v>73147636.219999999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2032888.35</v>
      </c>
      <c r="D26" s="146">
        <v>69085441.219999999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4062195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19700</v>
      </c>
      <c r="D29" s="147">
        <f>SUM(D30:D37)</f>
        <v>9501070.0399999991</v>
      </c>
    </row>
    <row r="30" spans="1:5" x14ac:dyDescent="0.2">
      <c r="A30" s="26">
        <v>1241</v>
      </c>
      <c r="B30" s="22" t="s">
        <v>158</v>
      </c>
      <c r="C30" s="146">
        <v>19700</v>
      </c>
      <c r="D30" s="146">
        <v>319810.02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628720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8398144.8599999994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146595.17000000001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7799.99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2052588.35</v>
      </c>
      <c r="D44" s="147">
        <f>D21+D29+D38</f>
        <v>82648706.25999999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18264450.57</v>
      </c>
      <c r="D48" s="147">
        <v>-5435364.5099999998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470252.95999999996</v>
      </c>
      <c r="D49" s="147">
        <f>D54+D66+D94+D97+D50</f>
        <v>39164138.869999997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93800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93800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93800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7385615.5700000003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7385615.5700000003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205059.23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7154382.3399999999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26174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30943513.57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30943513.57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30943513.57</v>
      </c>
    </row>
    <row r="97" spans="1:4" x14ac:dyDescent="0.2">
      <c r="A97" s="33">
        <v>2110</v>
      </c>
      <c r="B97" s="85" t="s">
        <v>522</v>
      </c>
      <c r="C97" s="147">
        <f>SUM(C98:C102)</f>
        <v>376452.95999999996</v>
      </c>
      <c r="D97" s="147">
        <f>SUM(D98:D102)</f>
        <v>835009.73</v>
      </c>
    </row>
    <row r="98" spans="1:4" x14ac:dyDescent="0.2">
      <c r="A98" s="26">
        <v>2111</v>
      </c>
      <c r="B98" s="22" t="s">
        <v>523</v>
      </c>
      <c r="C98" s="146">
        <v>-0.02</v>
      </c>
      <c r="D98" s="146">
        <v>430465.47</v>
      </c>
    </row>
    <row r="99" spans="1:4" x14ac:dyDescent="0.2">
      <c r="A99" s="26">
        <v>2112</v>
      </c>
      <c r="B99" s="22" t="s">
        <v>524</v>
      </c>
      <c r="C99" s="146">
        <v>29846.799999999999</v>
      </c>
      <c r="D99" s="146">
        <v>51777.5</v>
      </c>
    </row>
    <row r="100" spans="1:4" x14ac:dyDescent="0.2">
      <c r="A100" s="26">
        <v>2112</v>
      </c>
      <c r="B100" s="22" t="s">
        <v>525</v>
      </c>
      <c r="C100" s="146">
        <v>346606.18</v>
      </c>
      <c r="D100" s="146">
        <v>265999.71999999997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86767.039999999994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183729.61000000002</v>
      </c>
      <c r="D112" s="150">
        <f>+D113+D135</f>
        <v>6.9388939039072284E-18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183729.61000000002</v>
      </c>
      <c r="D135" s="147">
        <f>SUM(D136:D144)</f>
        <v>6.9388939039072284E-18</v>
      </c>
    </row>
    <row r="136" spans="1:4" x14ac:dyDescent="0.2">
      <c r="A136" s="26">
        <v>1124</v>
      </c>
      <c r="B136" s="86" t="s">
        <v>530</v>
      </c>
      <c r="C136" s="159">
        <v>-0.03</v>
      </c>
      <c r="D136" s="146">
        <v>7.0000000000000007E-2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183729.64</v>
      </c>
      <c r="D139" s="146">
        <v>-0.03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0.01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-0.05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0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18550973.920000002</v>
      </c>
      <c r="D145" s="147">
        <f>D48+D49+D103-D109-D112</f>
        <v>33728774.359999999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3" t="s">
        <v>602</v>
      </c>
      <c r="B1" s="174"/>
      <c r="C1" s="175"/>
    </row>
    <row r="2" spans="1:3" s="29" customFormat="1" ht="18" customHeight="1" x14ac:dyDescent="0.3">
      <c r="A2" s="176" t="s">
        <v>506</v>
      </c>
      <c r="B2" s="177"/>
      <c r="C2" s="178"/>
    </row>
    <row r="3" spans="1:3" s="29" customFormat="1" ht="18" customHeight="1" x14ac:dyDescent="0.3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56752222.670000002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56752222.670000002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4" t="s">
        <v>602</v>
      </c>
      <c r="B1" s="185"/>
      <c r="C1" s="186"/>
    </row>
    <row r="2" spans="1:3" s="32" customFormat="1" ht="18.899999999999999" customHeight="1" x14ac:dyDescent="0.3">
      <c r="A2" s="187" t="s">
        <v>508</v>
      </c>
      <c r="B2" s="188"/>
      <c r="C2" s="189"/>
    </row>
    <row r="3" spans="1:3" s="32" customFormat="1" ht="18.899999999999999" customHeight="1" x14ac:dyDescent="0.3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2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43540360.460000001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5052588.3600000003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19700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2032888.36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3000000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38487772.100000001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E18" sqref="E18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899999999999999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899999999999999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246126365.66999999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-183480316.59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-5893826.4100000001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-183729.61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-56568493.060000002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-246126365.66999999</v>
      </c>
    </row>
    <row r="51" spans="1:3" x14ac:dyDescent="0.2">
      <c r="A51" s="22">
        <v>8220</v>
      </c>
      <c r="B51" s="103" t="s">
        <v>46</v>
      </c>
      <c r="C51" s="160">
        <v>208679919.22999999</v>
      </c>
    </row>
    <row r="52" spans="1:3" x14ac:dyDescent="0.2">
      <c r="A52" s="22">
        <v>8230</v>
      </c>
      <c r="B52" s="103" t="s">
        <v>600</v>
      </c>
      <c r="C52" s="160">
        <v>-9590527.2300000004</v>
      </c>
    </row>
    <row r="53" spans="1:3" x14ac:dyDescent="0.2">
      <c r="A53" s="22">
        <v>8240</v>
      </c>
      <c r="B53" s="103" t="s">
        <v>45</v>
      </c>
      <c r="C53" s="160">
        <v>3496613.21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376452.97</v>
      </c>
    </row>
    <row r="56" spans="1:3" x14ac:dyDescent="0.2">
      <c r="A56" s="22">
        <v>8270</v>
      </c>
      <c r="B56" s="103" t="s">
        <v>42</v>
      </c>
      <c r="C56" s="160">
        <v>43163907.490000002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DONJUAN 08</cp:lastModifiedBy>
  <cp:lastPrinted>2019-02-13T21:19:08Z</cp:lastPrinted>
  <dcterms:created xsi:type="dcterms:W3CDTF">2012-12-11T20:36:24Z</dcterms:created>
  <dcterms:modified xsi:type="dcterms:W3CDTF">2025-04-30T19:32:20Z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