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ENTA PUBLICA 2025 1ER TRIM\"/>
    </mc:Choice>
  </mc:AlternateContent>
  <xr:revisionPtr revIDLastSave="0" documentId="13_ncr:1_{4BE29F02-3D69-4138-A2CF-1569C16E72E7}" xr6:coauthVersionLast="47" xr6:coauthVersionMax="47" xr10:uidLastSave="{00000000-0000-0000-0000-000000000000}"/>
  <bookViews>
    <workbookView xWindow="12315" yWindow="0" windowWidth="16275" windowHeight="15600" tabRatio="885" activeTab="3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5" i="4" l="1"/>
  <c r="G45" i="4" s="1"/>
  <c r="D44" i="4"/>
  <c r="G44" i="4" s="1"/>
  <c r="D43" i="4"/>
  <c r="G43" i="4" s="1"/>
  <c r="D42" i="4"/>
  <c r="G42" i="4" s="1"/>
  <c r="D41" i="4"/>
  <c r="G41" i="4" s="1"/>
  <c r="D40" i="4"/>
  <c r="G40" i="4" s="1"/>
  <c r="D39" i="4"/>
  <c r="G39" i="4" s="1"/>
  <c r="D38" i="4"/>
  <c r="G38" i="4" s="1"/>
  <c r="D37" i="4"/>
  <c r="G37" i="4" s="1"/>
  <c r="D36" i="4"/>
  <c r="G36" i="4" s="1"/>
  <c r="D35" i="4"/>
  <c r="G35" i="4" s="1"/>
  <c r="D34" i="4"/>
  <c r="G34" i="4" s="1"/>
  <c r="D33" i="4"/>
  <c r="G33" i="4" s="1"/>
  <c r="D32" i="4"/>
  <c r="G32" i="4" s="1"/>
  <c r="D31" i="4"/>
  <c r="G31" i="4" s="1"/>
  <c r="D30" i="4"/>
  <c r="G30" i="4" s="1"/>
  <c r="D29" i="4"/>
  <c r="G29" i="4" s="1"/>
  <c r="D28" i="4"/>
  <c r="G28" i="4" s="1"/>
  <c r="D27" i="4"/>
  <c r="G27" i="4" s="1"/>
  <c r="D26" i="4"/>
  <c r="G26" i="4" s="1"/>
  <c r="D25" i="4"/>
  <c r="G25" i="4" s="1"/>
  <c r="D24" i="4"/>
  <c r="G24" i="4" s="1"/>
  <c r="D23" i="4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D13" i="4"/>
  <c r="G13" i="4" s="1"/>
  <c r="D12" i="4"/>
  <c r="G12" i="4" s="1"/>
  <c r="F82" i="4" l="1"/>
  <c r="E82" i="4"/>
  <c r="C82" i="4"/>
  <c r="B82" i="4"/>
  <c r="D80" i="4"/>
  <c r="G80" i="4" s="1"/>
  <c r="D76" i="4"/>
  <c r="G76" i="4" s="1"/>
  <c r="D78" i="4"/>
  <c r="G78" i="4" s="1"/>
  <c r="D74" i="4"/>
  <c r="G74" i="4" s="1"/>
  <c r="D72" i="4"/>
  <c r="G72" i="4" s="1"/>
  <c r="D70" i="4"/>
  <c r="G70" i="4" s="1"/>
  <c r="D68" i="4"/>
  <c r="G68" i="4" s="1"/>
  <c r="D66" i="4"/>
  <c r="G66" i="4" s="1"/>
  <c r="F59" i="4"/>
  <c r="E59" i="4"/>
  <c r="D57" i="4"/>
  <c r="G57" i="4" s="1"/>
  <c r="D56" i="4"/>
  <c r="G56" i="4" s="1"/>
  <c r="D55" i="4"/>
  <c r="G55" i="4" s="1"/>
  <c r="D54" i="4"/>
  <c r="G54" i="4" s="1"/>
  <c r="C59" i="4"/>
  <c r="B59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s="1"/>
  <c r="F47" i="4"/>
  <c r="E47" i="4"/>
  <c r="C47" i="4"/>
  <c r="B47" i="4"/>
  <c r="G82" i="4" l="1"/>
  <c r="D82" i="4"/>
  <c r="G59" i="4"/>
  <c r="D59" i="4"/>
  <c r="G47" i="4"/>
  <c r="D47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<sst xmlns="http://schemas.openxmlformats.org/spreadsheetml/2006/main" count="226" uniqueCount="173">
  <si>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</si>
  <si>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</si>
  <si>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</si>
  <si>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</si>
  <si>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</si>
  <si>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</si>
  <si>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</si>
  <si>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</si>
  <si>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</si>
  <si>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</si>
  <si>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</si>
  <si>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</si>
  <si>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</si>
  <si>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</si>
  <si>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</si>
  <si>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</si>
  <si>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</si>
  <si>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</si>
  <si>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</si>
  <si>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</si>
  <si>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</si>
  <si>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</si>
  <si>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</si>
  <si>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</si>
  <si>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</si>
  <si>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</si>
  <si>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</si>
  <si>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</si>
  <si>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</si>
  <si>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</si>
  <si>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</si>
  <si>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</si>
  <si>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</si>
  <si>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</si>
  <si>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</si>
  <si>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</si>
  <si>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</si>
  <si>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</si>
  <si>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</si>
  <si>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</si>
  <si>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</si>
  <si>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</si>
  <si>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</si>
  <si>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</si>
  <si>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</si>
  <si>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</si>
  <si>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</si>
  <si>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</si>
  <si>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</si>
  <si>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</si>
  <si>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</si>
  <si>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</si>
  <si>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</si>
  <si>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</si>
  <si>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</si>
  <si>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</si>
  <si>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</si>
  <si>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</si>
  <si>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</si>
  <si>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</si>
  <si>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</si>
  <si>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</si>
  <si>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</si>
  <si>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</si>
  <si>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</si>
  <si>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</si>
  <si>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</si>
  <si>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</si>
  <si>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</si>
  <si>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</si>
  <si>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</si>
  <si>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</si>
  <si>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</si>
  <si>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</si>
  <si>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</si>
  <si>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</si>
  <si>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</si>
  <si>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</si>
  <si>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</si>
  <si>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</si>
  <si>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</si>
  <si>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</si>
  <si>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</si>
  <si>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</si>
  <si>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</si>
  <si>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</si>
  <si>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</si>
  <si>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</si>
  <si>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</si>
  <si>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</si>
  <si>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</si>
  <si>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</si>
  <si>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</si>
  <si>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</si>
  <si>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</si>
  <si>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</si>
  <si>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</si>
  <si>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</si>
  <si>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</si>
  <si>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</si>
  <si>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</si>
  <si>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</si>
  <si>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</si>
  <si>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</si>
  <si>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</si>
  <si>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</si>
  <si>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</si>
  <si>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</si>
  <si>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</si>
  <si>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</si>
  <si>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</si>
  <si>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</si>
  <si>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</si>
  <si>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</si>
  <si>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</si>
  <si>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</si>
  <si>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</si>
  <si>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</si>
  <si>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</si>
  <si>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</si>
  <si>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</si>
  <si>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</si>
  <si>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</si>
  <si>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</si>
  <si>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</si>
  <si>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</si>
  <si>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</si>
  <si>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</si>
  <si>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Municipio de Tarimoro, Gto.
Estado Analítico del Ejercicio del Presupuesto de Egresos
Clasificación por Objeto del Gasto (Capítulo y Concepto)
Del 1 de Enero al 31 de Marzo de 2025
(Cifras en Pesos)</t>
  </si>
  <si>
    <t>Municipio de Tarimoro, Gto.
Estado Analítico del Ejercicio del Presupuesto de Egresos
Clasificación Económica (por Tipo de Gasto)
Del 1 de Enero al 31 de Marzo de 2025
(Cifras en Pesos)</t>
  </si>
  <si>
    <t>31111M390010000 PRESIDENTE</t>
  </si>
  <si>
    <t>31111M390020000 SINDICO</t>
  </si>
  <si>
    <t>31111M390030000 REGIDORES</t>
  </si>
  <si>
    <t>31111M390040000 DESPACHO DEL PRESIDENTE</t>
  </si>
  <si>
    <t>31111M390050000 DESPACHO DEL SECRETARIO</t>
  </si>
  <si>
    <t>31111M390060000 SECRETARIA DEL AYUNTAMIE</t>
  </si>
  <si>
    <t>31111M390070000 TESORERIA MUNICIPAL</t>
  </si>
  <si>
    <t>31111M390080000 DIRECCION CATASTRO IMPUE</t>
  </si>
  <si>
    <t>31111M390090000 DIRECCION FISCALIZACION</t>
  </si>
  <si>
    <t>31111M390100000 CONTRALORIA MUNICIPAL</t>
  </si>
  <si>
    <t>31111M390110000 DIRECCION DE OBRA PUBLCA</t>
  </si>
  <si>
    <t>31111M390120000 DESESARROLLO URBANO- ECO</t>
  </si>
  <si>
    <t>31111M390130100 DESPACHO DIRECC SERVICIO</t>
  </si>
  <si>
    <t>31111M390130200 DEPARTAMENTO ALUMBRADO P</t>
  </si>
  <si>
    <t>31111M390130300 DEPARTAMENTO DE LIMPIA</t>
  </si>
  <si>
    <t>31111M390130400 DEPARTAMENTO PARQUES Y J</t>
  </si>
  <si>
    <t>31111M390130500 DEPARTAMENTO RASTRO MUNI</t>
  </si>
  <si>
    <t>31111M390130600 DEPARTAMENTO PANTEONES</t>
  </si>
  <si>
    <t>31111M390140000 OFICIALIA MAYOR</t>
  </si>
  <si>
    <t>31111M390150000 JUZGADO ADMINISTRATIVO M</t>
  </si>
  <si>
    <t>31111M390160000 DIRECCION DE COMUNICACIO</t>
  </si>
  <si>
    <t>31111M390170000 ACCSESO A LA INFORMACION</t>
  </si>
  <si>
    <t>31111M390180000 DELEGADOS MUNICIPALES</t>
  </si>
  <si>
    <t>31111M390190000 DIRECCION DE JURIDICO</t>
  </si>
  <si>
    <t>31111M390200000 DIRECCION EDUACION CIVIC</t>
  </si>
  <si>
    <t>31111M390210000 DIRECCION DE SISTEMAS</t>
  </si>
  <si>
    <t>31111M390220000 DIRECCION ACCION DEPORTI</t>
  </si>
  <si>
    <t>31111M390230000 DIRECCION DE PLANEACION</t>
  </si>
  <si>
    <t>31111M390240000 DIRECCION DESARROLLO SOC</t>
  </si>
  <si>
    <t>31111M390250000 DIRECCION DESARROLLO AGR</t>
  </si>
  <si>
    <t>31111M390260000 DIRECCION DESARROLLO RUR</t>
  </si>
  <si>
    <t>31111M390270000 DIRECCION DE PROTECCION</t>
  </si>
  <si>
    <t>31111M390280000 DIRECCION DE SEGURIDAD P</t>
  </si>
  <si>
    <t>31111M390290000 DIRECCION DE DESARROLLO</t>
  </si>
  <si>
    <t>31111M390300000 DIRECCION DE CASA DE LA</t>
  </si>
  <si>
    <t>31111M390310000 SRIA EJEC SIST PROT DER</t>
  </si>
  <si>
    <t>31111M390320000 COORDINACION DE MEJORA R</t>
  </si>
  <si>
    <t>31111M390330000 COORDINACION DE DERECHOS</t>
  </si>
  <si>
    <t>31111M390340000 COORDINACION DE ATENCION</t>
  </si>
  <si>
    <t>31111M390350000 DIRECCION DE MEDIO AMBIE</t>
  </si>
  <si>
    <t>31111M390360000 DIRECCION INSTIT DE LA M</t>
  </si>
  <si>
    <t>Municipio de Tarimoro, Gto.
Estado Analítico del Ejercicio del Presupuesto de Egresos
Clasificación Administrativa
Del 1 de Enero al 31 de Marzo de 2025
(Cifras en Pesos)</t>
  </si>
  <si>
    <t>Municipio de Tarimoro, Gto.
Estado Analítico del Ejercicio del Presupuesto de Egresos
Clasificación Funcional (Finalidad y Función)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</si>
</sst>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6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6" xfId="9" applyFont="1" applyFill="1" applyBorder="1" applyAlignment="1" applyProtection="1">
      <alignment vertical="center" wrapText="1"/>
      <protection locked="0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3" fontId="2" fillId="0" borderId="11" xfId="0" applyNumberFormat="1" applyFont="1" applyBorder="1" applyProtection="1">
      <protection locked="0"/>
    </xf>
    <xf numFmtId="3" fontId="6" fillId="0" borderId="5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0" fontId="6" fillId="0" borderId="0" xfId="0" applyFont="1"/>
    <xf numFmtId="0" fontId="6" fillId="0" borderId="3" xfId="0" applyFont="1" applyBorder="1"/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4"/>
  <sheetViews>
    <sheetView showGridLines="0" workbookViewId="0">
      <selection activeCell="C13" sqref="C13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37" t="s">
        <v>171</v>
      </c>
      <c r="B1" s="38"/>
      <c r="C1" s="38"/>
      <c r="D1" s="38"/>
      <c r="E1" s="38"/>
      <c r="F1" s="38"/>
      <c r="G1" s="39"/>
    </row>
    <row r="2" spans="1:7" ht="11.25" customHeight="1" x14ac:dyDescent="0.2">
      <c r="A2" s="23"/>
      <c r="B2" s="43" t="s">
        <v>56</v>
      </c>
      <c r="C2" s="44"/>
      <c r="D2" s="44"/>
      <c r="E2" s="44"/>
      <c r="F2" s="45"/>
      <c r="G2" s="35" t="s">
        <v>55</v>
      </c>
    </row>
    <row r="3" spans="1:7" ht="24.95" customHeight="1" x14ac:dyDescent="0.2">
      <c r="A3" s="19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6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130</v>
      </c>
      <c r="B5" s="27">
        <v>1093895.6799999999</v>
      </c>
      <c r="C5" s="27">
        <v>0</v>
      </c>
      <c r="D5" s="27">
        <f>B5+C5</f>
        <v>1093895.6799999999</v>
      </c>
      <c r="E5" s="27">
        <v>267978.95</v>
      </c>
      <c r="F5" s="27">
        <v>266047.73</v>
      </c>
      <c r="G5" s="27">
        <f>D5-E5</f>
        <v>825916.73</v>
      </c>
    </row>
    <row r="6" spans="1:7" x14ac:dyDescent="0.2">
      <c r="A6" s="14" t="s">
        <v>131</v>
      </c>
      <c r="B6" s="27">
        <v>837095.35</v>
      </c>
      <c r="C6" s="27">
        <v>0.01</v>
      </c>
      <c r="D6" s="27">
        <f t="shared" ref="D6:D11" si="0">B6+C6</f>
        <v>837095.36</v>
      </c>
      <c r="E6" s="27">
        <v>189107.6</v>
      </c>
      <c r="F6" s="27">
        <v>187448.64</v>
      </c>
      <c r="G6" s="27">
        <f t="shared" ref="G6:G11" si="1">D6-E6</f>
        <v>647987.76</v>
      </c>
    </row>
    <row r="7" spans="1:7" x14ac:dyDescent="0.2">
      <c r="A7" s="14" t="s">
        <v>132</v>
      </c>
      <c r="B7" s="27">
        <v>3805973.63</v>
      </c>
      <c r="C7" s="27">
        <v>0</v>
      </c>
      <c r="D7" s="27">
        <f t="shared" si="0"/>
        <v>3805973.63</v>
      </c>
      <c r="E7" s="27">
        <v>873215.72</v>
      </c>
      <c r="F7" s="27">
        <v>865692.92</v>
      </c>
      <c r="G7" s="27">
        <f t="shared" si="1"/>
        <v>2932757.91</v>
      </c>
    </row>
    <row r="8" spans="1:7" x14ac:dyDescent="0.2">
      <c r="A8" s="14" t="s">
        <v>133</v>
      </c>
      <c r="B8" s="27">
        <v>38882035.549999997</v>
      </c>
      <c r="C8" s="27">
        <v>1118703.3999999999</v>
      </c>
      <c r="D8" s="27">
        <f t="shared" si="0"/>
        <v>40000738.949999996</v>
      </c>
      <c r="E8" s="27">
        <v>3869362.64</v>
      </c>
      <c r="F8" s="27">
        <v>3711529.2</v>
      </c>
      <c r="G8" s="27">
        <f t="shared" si="1"/>
        <v>36131376.309999995</v>
      </c>
    </row>
    <row r="9" spans="1:7" x14ac:dyDescent="0.2">
      <c r="A9" s="14" t="s">
        <v>134</v>
      </c>
      <c r="B9" s="27">
        <v>1308296.83</v>
      </c>
      <c r="C9" s="27">
        <v>0</v>
      </c>
      <c r="D9" s="27">
        <f t="shared" si="0"/>
        <v>1308296.83</v>
      </c>
      <c r="E9" s="27">
        <v>302180.46000000002</v>
      </c>
      <c r="F9" s="27">
        <v>299445.48</v>
      </c>
      <c r="G9" s="27">
        <f t="shared" si="1"/>
        <v>1006116.3700000001</v>
      </c>
    </row>
    <row r="10" spans="1:7" x14ac:dyDescent="0.2">
      <c r="A10" s="14" t="s">
        <v>135</v>
      </c>
      <c r="B10" s="27">
        <v>2170490.64</v>
      </c>
      <c r="C10" s="27">
        <v>0</v>
      </c>
      <c r="D10" s="27">
        <f t="shared" si="0"/>
        <v>2170490.64</v>
      </c>
      <c r="E10" s="27">
        <v>456040.61</v>
      </c>
      <c r="F10" s="27">
        <v>452037.81</v>
      </c>
      <c r="G10" s="27">
        <f t="shared" si="1"/>
        <v>1714450.0300000003</v>
      </c>
    </row>
    <row r="11" spans="1:7" x14ac:dyDescent="0.2">
      <c r="A11" s="14" t="s">
        <v>136</v>
      </c>
      <c r="B11" s="27">
        <v>3923656.75</v>
      </c>
      <c r="C11" s="27">
        <v>4000000</v>
      </c>
      <c r="D11" s="27">
        <f t="shared" si="0"/>
        <v>7923656.75</v>
      </c>
      <c r="E11" s="27">
        <v>3705413.31</v>
      </c>
      <c r="F11" s="27">
        <v>3699818.29</v>
      </c>
      <c r="G11" s="27">
        <f t="shared" si="1"/>
        <v>4218243.4399999995</v>
      </c>
    </row>
    <row r="12" spans="1:7" x14ac:dyDescent="0.2">
      <c r="A12" s="14" t="s">
        <v>137</v>
      </c>
      <c r="B12" s="27">
        <v>2518960.5499999998</v>
      </c>
      <c r="C12" s="27">
        <v>120000</v>
      </c>
      <c r="D12" s="27">
        <f t="shared" ref="D12" si="2">B12+C12</f>
        <v>2638960.5499999998</v>
      </c>
      <c r="E12" s="27">
        <v>422421.05</v>
      </c>
      <c r="F12" s="27">
        <v>419148.13</v>
      </c>
      <c r="G12" s="27">
        <f t="shared" ref="G12" si="3">D12-E12</f>
        <v>2216539.5</v>
      </c>
    </row>
    <row r="13" spans="1:7" x14ac:dyDescent="0.2">
      <c r="A13" s="14" t="s">
        <v>138</v>
      </c>
      <c r="B13" s="27">
        <v>1335617.6100000001</v>
      </c>
      <c r="C13" s="27">
        <v>0</v>
      </c>
      <c r="D13" s="27">
        <f t="shared" ref="D13" si="4">B13+C13</f>
        <v>1335617.6100000001</v>
      </c>
      <c r="E13" s="27">
        <v>203908.29</v>
      </c>
      <c r="F13" s="27">
        <v>202393.42</v>
      </c>
      <c r="G13" s="27">
        <f t="shared" ref="G13" si="5">D13-E13</f>
        <v>1131709.32</v>
      </c>
    </row>
    <row r="14" spans="1:7" x14ac:dyDescent="0.2">
      <c r="A14" s="14" t="s">
        <v>139</v>
      </c>
      <c r="B14" s="27">
        <v>1409769.52</v>
      </c>
      <c r="C14" s="27">
        <v>0</v>
      </c>
      <c r="D14" s="27">
        <f t="shared" ref="D14" si="6">B14+C14</f>
        <v>1409769.52</v>
      </c>
      <c r="E14" s="27">
        <v>227221.58</v>
      </c>
      <c r="F14" s="27">
        <v>225382.34</v>
      </c>
      <c r="G14" s="27">
        <f t="shared" ref="G14" si="7">D14-E14</f>
        <v>1182547.94</v>
      </c>
    </row>
    <row r="15" spans="1:7" x14ac:dyDescent="0.2">
      <c r="A15" s="14" t="s">
        <v>140</v>
      </c>
      <c r="B15" s="27">
        <v>54743119.600000001</v>
      </c>
      <c r="C15" s="27">
        <v>370448.33</v>
      </c>
      <c r="D15" s="27">
        <f t="shared" ref="D15" si="8">B15+C15</f>
        <v>55113567.93</v>
      </c>
      <c r="E15" s="27">
        <v>4686561.97</v>
      </c>
      <c r="F15" s="27">
        <v>4681210.22</v>
      </c>
      <c r="G15" s="27">
        <f t="shared" ref="G15" si="9">D15-E15</f>
        <v>50427005.960000001</v>
      </c>
    </row>
    <row r="16" spans="1:7" x14ac:dyDescent="0.2">
      <c r="A16" s="14" t="s">
        <v>141</v>
      </c>
      <c r="B16" s="27">
        <v>1695075.18</v>
      </c>
      <c r="C16" s="27">
        <v>0</v>
      </c>
      <c r="D16" s="27">
        <f t="shared" ref="D16" si="10">B16+C16</f>
        <v>1695075.18</v>
      </c>
      <c r="E16" s="27">
        <v>248355.58</v>
      </c>
      <c r="F16" s="27">
        <v>246041.84</v>
      </c>
      <c r="G16" s="27">
        <f t="shared" ref="G16" si="11">D16-E16</f>
        <v>1446719.5999999999</v>
      </c>
    </row>
    <row r="17" spans="1:7" x14ac:dyDescent="0.2">
      <c r="A17" s="14" t="s">
        <v>142</v>
      </c>
      <c r="B17" s="27">
        <v>12802670</v>
      </c>
      <c r="C17" s="27">
        <v>846707.75</v>
      </c>
      <c r="D17" s="27">
        <f t="shared" ref="D17" si="12">B17+C17</f>
        <v>13649377.75</v>
      </c>
      <c r="E17" s="27">
        <v>4145086.85</v>
      </c>
      <c r="F17" s="27">
        <v>4072859.26</v>
      </c>
      <c r="G17" s="27">
        <f t="shared" ref="G17" si="13">D17-E17</f>
        <v>9504290.9000000004</v>
      </c>
    </row>
    <row r="18" spans="1:7" x14ac:dyDescent="0.2">
      <c r="A18" s="14" t="s">
        <v>143</v>
      </c>
      <c r="B18" s="27">
        <v>19795436.460000001</v>
      </c>
      <c r="C18" s="27">
        <v>221760.76</v>
      </c>
      <c r="D18" s="27">
        <f t="shared" ref="D18" si="14">B18+C18</f>
        <v>20017197.220000003</v>
      </c>
      <c r="E18" s="27">
        <v>1738830.6</v>
      </c>
      <c r="F18" s="27">
        <v>1737904.84</v>
      </c>
      <c r="G18" s="27">
        <f t="shared" ref="G18" si="15">D18-E18</f>
        <v>18278366.620000001</v>
      </c>
    </row>
    <row r="19" spans="1:7" x14ac:dyDescent="0.2">
      <c r="A19" s="14" t="s">
        <v>144</v>
      </c>
      <c r="B19" s="27">
        <v>3445188.86</v>
      </c>
      <c r="C19" s="27">
        <v>0</v>
      </c>
      <c r="D19" s="27">
        <f t="shared" ref="D19" si="16">B19+C19</f>
        <v>3445188.86</v>
      </c>
      <c r="E19" s="27">
        <v>601403.36</v>
      </c>
      <c r="F19" s="27">
        <v>595972.43999999994</v>
      </c>
      <c r="G19" s="27">
        <f t="shared" ref="G19" si="17">D19-E19</f>
        <v>2843785.5</v>
      </c>
    </row>
    <row r="20" spans="1:7" x14ac:dyDescent="0.2">
      <c r="A20" s="14" t="s">
        <v>145</v>
      </c>
      <c r="B20" s="27">
        <v>1095713.21</v>
      </c>
      <c r="C20" s="27">
        <v>0</v>
      </c>
      <c r="D20" s="27">
        <f t="shared" ref="D20" si="18">B20+C20</f>
        <v>1095713.21</v>
      </c>
      <c r="E20" s="27">
        <v>102475.09</v>
      </c>
      <c r="F20" s="27">
        <v>101771.72</v>
      </c>
      <c r="G20" s="27">
        <f t="shared" ref="G20" si="19">D20-E20</f>
        <v>993238.12</v>
      </c>
    </row>
    <row r="21" spans="1:7" x14ac:dyDescent="0.2">
      <c r="A21" s="14" t="s">
        <v>146</v>
      </c>
      <c r="B21" s="27">
        <v>1515634.12</v>
      </c>
      <c r="C21" s="27">
        <v>0</v>
      </c>
      <c r="D21" s="27">
        <f t="shared" ref="D21" si="20">B21+C21</f>
        <v>1515634.12</v>
      </c>
      <c r="E21" s="27">
        <v>151329.14000000001</v>
      </c>
      <c r="F21" s="27">
        <v>150306.56</v>
      </c>
      <c r="G21" s="27">
        <f t="shared" ref="G21" si="21">D21-E21</f>
        <v>1364304.98</v>
      </c>
    </row>
    <row r="22" spans="1:7" x14ac:dyDescent="0.2">
      <c r="A22" s="14" t="s">
        <v>147</v>
      </c>
      <c r="B22" s="27">
        <v>407494.72</v>
      </c>
      <c r="C22" s="27">
        <v>0</v>
      </c>
      <c r="D22" s="27">
        <f t="shared" ref="D22" si="22">B22+C22</f>
        <v>407494.72</v>
      </c>
      <c r="E22" s="27">
        <v>75964.320000000007</v>
      </c>
      <c r="F22" s="27">
        <v>75282</v>
      </c>
      <c r="G22" s="27">
        <f t="shared" ref="G22" si="23">D22-E22</f>
        <v>331530.39999999997</v>
      </c>
    </row>
    <row r="23" spans="1:7" x14ac:dyDescent="0.2">
      <c r="A23" s="14" t="s">
        <v>148</v>
      </c>
      <c r="B23" s="27">
        <v>17377970.550000001</v>
      </c>
      <c r="C23" s="27">
        <v>3000000</v>
      </c>
      <c r="D23" s="27">
        <f t="shared" ref="D23" si="24">B23+C23</f>
        <v>20377970.550000001</v>
      </c>
      <c r="E23" s="27">
        <v>7384736.4299999997</v>
      </c>
      <c r="F23" s="27">
        <v>7381541.3099999996</v>
      </c>
      <c r="G23" s="27">
        <f t="shared" ref="G23" si="25">D23-E23</f>
        <v>12993234.120000001</v>
      </c>
    </row>
    <row r="24" spans="1:7" x14ac:dyDescent="0.2">
      <c r="A24" s="14" t="s">
        <v>149</v>
      </c>
      <c r="B24" s="27">
        <v>604515.59</v>
      </c>
      <c r="C24" s="27">
        <v>0</v>
      </c>
      <c r="D24" s="27">
        <f t="shared" ref="D24" si="26">B24+C24</f>
        <v>604515.59</v>
      </c>
      <c r="E24" s="27">
        <v>94953.98</v>
      </c>
      <c r="F24" s="27">
        <v>94101.66</v>
      </c>
      <c r="G24" s="27">
        <f t="shared" ref="G24" si="27">D24-E24</f>
        <v>509561.61</v>
      </c>
    </row>
    <row r="25" spans="1:7" x14ac:dyDescent="0.2">
      <c r="A25" s="14" t="s">
        <v>150</v>
      </c>
      <c r="B25" s="27">
        <v>1363147.42</v>
      </c>
      <c r="C25" s="27">
        <v>0</v>
      </c>
      <c r="D25" s="27">
        <f t="shared" ref="D25" si="28">B25+C25</f>
        <v>1363147.42</v>
      </c>
      <c r="E25" s="27">
        <v>178134.45</v>
      </c>
      <c r="F25" s="27">
        <v>177123.53</v>
      </c>
      <c r="G25" s="27">
        <f t="shared" ref="G25" si="29">D25-E25</f>
        <v>1185012.97</v>
      </c>
    </row>
    <row r="26" spans="1:7" x14ac:dyDescent="0.2">
      <c r="A26" s="14" t="s">
        <v>151</v>
      </c>
      <c r="B26" s="27">
        <v>404461.09</v>
      </c>
      <c r="C26" s="27">
        <v>0</v>
      </c>
      <c r="D26" s="27">
        <f t="shared" ref="D26" si="30">B26+C26</f>
        <v>404461.09</v>
      </c>
      <c r="E26" s="27">
        <v>126459.97</v>
      </c>
      <c r="F26" s="27">
        <v>125315.31</v>
      </c>
      <c r="G26" s="27">
        <f t="shared" ref="G26" si="31">D26-E26</f>
        <v>278001.12</v>
      </c>
    </row>
    <row r="27" spans="1:7" x14ac:dyDescent="0.2">
      <c r="A27" s="14" t="s">
        <v>152</v>
      </c>
      <c r="B27" s="27">
        <v>535600</v>
      </c>
      <c r="C27" s="27">
        <v>0</v>
      </c>
      <c r="D27" s="27">
        <f t="shared" ref="D27" si="32">B27+C27</f>
        <v>535600</v>
      </c>
      <c r="E27" s="27">
        <v>40500</v>
      </c>
      <c r="F27" s="27">
        <v>40500</v>
      </c>
      <c r="G27" s="27">
        <f t="shared" ref="G27" si="33">D27-E27</f>
        <v>495100</v>
      </c>
    </row>
    <row r="28" spans="1:7" x14ac:dyDescent="0.2">
      <c r="A28" s="14" t="s">
        <v>153</v>
      </c>
      <c r="B28" s="27">
        <v>1015521.29</v>
      </c>
      <c r="C28" s="27">
        <v>0</v>
      </c>
      <c r="D28" s="27">
        <f t="shared" ref="D28" si="34">B28+C28</f>
        <v>1015521.29</v>
      </c>
      <c r="E28" s="27">
        <v>248026.92</v>
      </c>
      <c r="F28" s="27">
        <v>246140.46</v>
      </c>
      <c r="G28" s="27">
        <f t="shared" ref="G28" si="35">D28-E28</f>
        <v>767494.37</v>
      </c>
    </row>
    <row r="29" spans="1:7" x14ac:dyDescent="0.2">
      <c r="A29" s="14" t="s">
        <v>154</v>
      </c>
      <c r="B29" s="27">
        <v>3404316.76</v>
      </c>
      <c r="C29" s="27">
        <v>0</v>
      </c>
      <c r="D29" s="27">
        <f t="shared" ref="D29" si="36">B29+C29</f>
        <v>3404316.76</v>
      </c>
      <c r="E29" s="27">
        <v>552861.32999999996</v>
      </c>
      <c r="F29" s="27">
        <v>548151.35</v>
      </c>
      <c r="G29" s="27">
        <f t="shared" ref="G29" si="37">D29-E29</f>
        <v>2851455.4299999997</v>
      </c>
    </row>
    <row r="30" spans="1:7" x14ac:dyDescent="0.2">
      <c r="A30" s="14" t="s">
        <v>155</v>
      </c>
      <c r="B30" s="27">
        <v>465569.77</v>
      </c>
      <c r="C30" s="27">
        <v>0</v>
      </c>
      <c r="D30" s="27">
        <f t="shared" ref="D30" si="38">B30+C30</f>
        <v>465569.77</v>
      </c>
      <c r="E30" s="27">
        <v>99412.55</v>
      </c>
      <c r="F30" s="27">
        <v>98615.63</v>
      </c>
      <c r="G30" s="27">
        <f t="shared" ref="G30" si="39">D30-E30</f>
        <v>366157.22000000003</v>
      </c>
    </row>
    <row r="31" spans="1:7" x14ac:dyDescent="0.2">
      <c r="A31" s="14" t="s">
        <v>156</v>
      </c>
      <c r="B31" s="27">
        <v>1760930.77</v>
      </c>
      <c r="C31" s="27">
        <v>0</v>
      </c>
      <c r="D31" s="27">
        <f t="shared" ref="D31" si="40">B31+C31</f>
        <v>1760930.77</v>
      </c>
      <c r="E31" s="27">
        <v>270023.03999999998</v>
      </c>
      <c r="F31" s="27">
        <v>267624.52</v>
      </c>
      <c r="G31" s="27">
        <f t="shared" ref="G31" si="41">D31-E31</f>
        <v>1490907.73</v>
      </c>
    </row>
    <row r="32" spans="1:7" x14ac:dyDescent="0.2">
      <c r="A32" s="14" t="s">
        <v>157</v>
      </c>
      <c r="B32" s="27">
        <v>848784.68</v>
      </c>
      <c r="C32" s="27">
        <v>0</v>
      </c>
      <c r="D32" s="27">
        <f t="shared" ref="D32" si="42">B32+C32</f>
        <v>848784.68</v>
      </c>
      <c r="E32" s="27">
        <v>179648.96</v>
      </c>
      <c r="F32" s="27">
        <v>178023.48</v>
      </c>
      <c r="G32" s="27">
        <f t="shared" ref="G32" si="43">D32-E32</f>
        <v>669135.72000000009</v>
      </c>
    </row>
    <row r="33" spans="1:7" x14ac:dyDescent="0.2">
      <c r="A33" s="14" t="s">
        <v>158</v>
      </c>
      <c r="B33" s="27">
        <v>2524036.7200000002</v>
      </c>
      <c r="C33" s="27">
        <v>0</v>
      </c>
      <c r="D33" s="27">
        <f t="shared" ref="D33" si="44">B33+C33</f>
        <v>2524036.7200000002</v>
      </c>
      <c r="E33" s="27">
        <v>357213.61</v>
      </c>
      <c r="F33" s="27">
        <v>355008.53</v>
      </c>
      <c r="G33" s="27">
        <f t="shared" ref="G33" si="45">D33-E33</f>
        <v>2166823.1100000003</v>
      </c>
    </row>
    <row r="34" spans="1:7" x14ac:dyDescent="0.2">
      <c r="A34" s="14" t="s">
        <v>159</v>
      </c>
      <c r="B34" s="27">
        <v>6535751.9500000002</v>
      </c>
      <c r="C34" s="27">
        <v>-3300740</v>
      </c>
      <c r="D34" s="27">
        <f t="shared" ref="D34" si="46">B34+C34</f>
        <v>3235011.95</v>
      </c>
      <c r="E34" s="27">
        <v>228158.82</v>
      </c>
      <c r="F34" s="27">
        <v>226115.12</v>
      </c>
      <c r="G34" s="27">
        <f t="shared" ref="G34" si="47">D34-E34</f>
        <v>3006853.1300000004</v>
      </c>
    </row>
    <row r="35" spans="1:7" x14ac:dyDescent="0.2">
      <c r="A35" s="14" t="s">
        <v>160</v>
      </c>
      <c r="B35" s="27">
        <v>7634374</v>
      </c>
      <c r="C35" s="27">
        <v>1492907.91</v>
      </c>
      <c r="D35" s="27">
        <f t="shared" ref="D35" si="48">B35+C35</f>
        <v>9127281.9100000001</v>
      </c>
      <c r="E35" s="27">
        <v>328099.25</v>
      </c>
      <c r="F35" s="27">
        <v>325278.37</v>
      </c>
      <c r="G35" s="27">
        <f t="shared" ref="G35" si="49">D35-E35</f>
        <v>8799182.6600000001</v>
      </c>
    </row>
    <row r="36" spans="1:7" x14ac:dyDescent="0.2">
      <c r="A36" s="14" t="s">
        <v>161</v>
      </c>
      <c r="B36" s="27">
        <v>3254532.56</v>
      </c>
      <c r="C36" s="27">
        <v>0</v>
      </c>
      <c r="D36" s="27">
        <f t="shared" ref="D36" si="50">B36+C36</f>
        <v>3254532.56</v>
      </c>
      <c r="E36" s="27">
        <v>291810.99</v>
      </c>
      <c r="F36" s="27">
        <v>276953.67</v>
      </c>
      <c r="G36" s="27">
        <f t="shared" ref="G36" si="51">D36-E36</f>
        <v>2962721.5700000003</v>
      </c>
    </row>
    <row r="37" spans="1:7" x14ac:dyDescent="0.2">
      <c r="A37" s="14" t="s">
        <v>162</v>
      </c>
      <c r="B37" s="27">
        <v>38114094.009999998</v>
      </c>
      <c r="C37" s="27">
        <v>498355.83</v>
      </c>
      <c r="D37" s="27">
        <f t="shared" ref="D37" si="52">B37+C37</f>
        <v>38612449.839999996</v>
      </c>
      <c r="E37" s="27">
        <v>9464554.8300000001</v>
      </c>
      <c r="F37" s="27">
        <v>9414552.0199999996</v>
      </c>
      <c r="G37" s="27">
        <f t="shared" ref="G37" si="53">D37-E37</f>
        <v>29147895.009999998</v>
      </c>
    </row>
    <row r="38" spans="1:7" x14ac:dyDescent="0.2">
      <c r="A38" s="14" t="s">
        <v>163</v>
      </c>
      <c r="B38" s="27">
        <v>2479351.15</v>
      </c>
      <c r="C38" s="27">
        <v>680740</v>
      </c>
      <c r="D38" s="27">
        <f t="shared" ref="D38" si="54">B38+C38</f>
        <v>3160091.15</v>
      </c>
      <c r="E38" s="27">
        <v>405126.72</v>
      </c>
      <c r="F38" s="27">
        <v>402737.84</v>
      </c>
      <c r="G38" s="27">
        <f t="shared" ref="G38" si="55">D38-E38</f>
        <v>2754964.4299999997</v>
      </c>
    </row>
    <row r="39" spans="1:7" x14ac:dyDescent="0.2">
      <c r="A39" s="14" t="s">
        <v>164</v>
      </c>
      <c r="B39" s="27">
        <v>3082574.29</v>
      </c>
      <c r="C39" s="27">
        <v>0</v>
      </c>
      <c r="D39" s="27">
        <f t="shared" ref="D39" si="56">B39+C39</f>
        <v>3082574.29</v>
      </c>
      <c r="E39" s="27">
        <v>556184.31999999995</v>
      </c>
      <c r="F39" s="27">
        <v>553232.4</v>
      </c>
      <c r="G39" s="27">
        <f t="shared" ref="G39" si="57">D39-E39</f>
        <v>2526389.9700000002</v>
      </c>
    </row>
    <row r="40" spans="1:7" x14ac:dyDescent="0.2">
      <c r="A40" s="14" t="s">
        <v>165</v>
      </c>
      <c r="B40" s="27">
        <v>371325.27</v>
      </c>
      <c r="C40" s="27">
        <v>0</v>
      </c>
      <c r="D40" s="27">
        <f t="shared" ref="D40" si="58">B40+C40</f>
        <v>371325.27</v>
      </c>
      <c r="E40" s="27">
        <v>0</v>
      </c>
      <c r="F40" s="27">
        <v>0</v>
      </c>
      <c r="G40" s="27">
        <f t="shared" ref="G40" si="59">D40-E40</f>
        <v>371325.27</v>
      </c>
    </row>
    <row r="41" spans="1:7" x14ac:dyDescent="0.2">
      <c r="A41" s="14" t="s">
        <v>166</v>
      </c>
      <c r="B41" s="27">
        <v>245037.19</v>
      </c>
      <c r="C41" s="27">
        <v>0</v>
      </c>
      <c r="D41" s="27">
        <f t="shared" ref="D41" si="60">B41+C41</f>
        <v>245037.19</v>
      </c>
      <c r="E41" s="27">
        <v>62672.24</v>
      </c>
      <c r="F41" s="27">
        <v>61927.5</v>
      </c>
      <c r="G41" s="27">
        <f t="shared" ref="G41" si="61">D41-E41</f>
        <v>182364.95</v>
      </c>
    </row>
    <row r="42" spans="1:7" x14ac:dyDescent="0.2">
      <c r="A42" s="14" t="s">
        <v>167</v>
      </c>
      <c r="B42" s="27">
        <v>370807.76</v>
      </c>
      <c r="C42" s="27">
        <v>0</v>
      </c>
      <c r="D42" s="27">
        <f t="shared" ref="D42" si="62">B42+C42</f>
        <v>370807.76</v>
      </c>
      <c r="E42" s="27">
        <v>62672.24</v>
      </c>
      <c r="F42" s="27">
        <v>117803.76</v>
      </c>
      <c r="G42" s="27">
        <f t="shared" ref="G42" si="63">D42-E42</f>
        <v>308135.52</v>
      </c>
    </row>
    <row r="43" spans="1:7" x14ac:dyDescent="0.2">
      <c r="A43" s="14" t="s">
        <v>168</v>
      </c>
      <c r="B43" s="27">
        <v>559192.30000000005</v>
      </c>
      <c r="C43" s="27">
        <v>36227.19</v>
      </c>
      <c r="D43" s="27">
        <f t="shared" ref="D43" si="64">B43+C43</f>
        <v>595419.49</v>
      </c>
      <c r="E43" s="27">
        <v>133019.82</v>
      </c>
      <c r="F43" s="27">
        <v>131940.62</v>
      </c>
      <c r="G43" s="27">
        <f t="shared" ref="G43" si="65">D43-E43</f>
        <v>462399.67</v>
      </c>
    </row>
    <row r="44" spans="1:7" x14ac:dyDescent="0.2">
      <c r="A44" s="14" t="s">
        <v>169</v>
      </c>
      <c r="B44" s="27">
        <v>388346.29</v>
      </c>
      <c r="C44" s="27">
        <v>97564.08</v>
      </c>
      <c r="D44" s="27">
        <f t="shared" ref="D44" si="66">B44+C44</f>
        <v>485910.37</v>
      </c>
      <c r="E44" s="27">
        <v>112798.03</v>
      </c>
      <c r="F44" s="27">
        <v>111778.89</v>
      </c>
      <c r="G44" s="27">
        <f t="shared" ref="G44" si="67">D44-E44</f>
        <v>373112.33999999997</v>
      </c>
    </row>
    <row r="45" spans="1:7" x14ac:dyDescent="0.2">
      <c r="A45" s="14" t="s">
        <v>170</v>
      </c>
      <c r="B45" s="27">
        <v>0</v>
      </c>
      <c r="C45" s="27">
        <v>407851.97</v>
      </c>
      <c r="D45" s="27">
        <f t="shared" ref="D45" si="68">B45+C45</f>
        <v>407851.97</v>
      </c>
      <c r="E45" s="27">
        <v>40232.800000000003</v>
      </c>
      <c r="F45" s="27">
        <v>39148.68</v>
      </c>
      <c r="G45" s="27">
        <f t="shared" ref="G45" si="69">D45-E45</f>
        <v>367619.17</v>
      </c>
    </row>
    <row r="46" spans="1:7" x14ac:dyDescent="0.2">
      <c r="A46" s="14"/>
      <c r="B46" s="27"/>
      <c r="C46" s="27"/>
      <c r="D46" s="27"/>
      <c r="E46" s="27"/>
      <c r="F46" s="27"/>
      <c r="G46" s="27"/>
    </row>
    <row r="47" spans="1:7" x14ac:dyDescent="0.2">
      <c r="A47" s="8" t="s">
        <v>122</v>
      </c>
      <c r="B47" s="28">
        <f t="shared" ref="B47:G47" si="70">SUM(B5:B46)</f>
        <v>246126365.67000002</v>
      </c>
      <c r="C47" s="28">
        <f t="shared" si="70"/>
        <v>9590527.2300000004</v>
      </c>
      <c r="D47" s="28">
        <f t="shared" si="70"/>
        <v>255716892.90000004</v>
      </c>
      <c r="E47" s="28">
        <f t="shared" si="70"/>
        <v>43484158.420000002</v>
      </c>
      <c r="F47" s="28">
        <f t="shared" si="70"/>
        <v>43163907.490000002</v>
      </c>
      <c r="G47" s="28">
        <f t="shared" si="70"/>
        <v>212232734.47999999</v>
      </c>
    </row>
    <row r="50" spans="1:7" ht="55.15" customHeight="1" x14ac:dyDescent="0.2">
      <c r="A50" s="37" t="s">
        <v>171</v>
      </c>
      <c r="B50" s="38"/>
      <c r="C50" s="38"/>
      <c r="D50" s="38"/>
      <c r="E50" s="38"/>
      <c r="F50" s="38"/>
      <c r="G50" s="39"/>
    </row>
    <row r="51" spans="1:7" x14ac:dyDescent="0.2">
      <c r="A51" s="23"/>
      <c r="B51" s="20"/>
      <c r="C51" s="21"/>
      <c r="D51" s="18" t="s">
        <v>56</v>
      </c>
      <c r="E51" s="21"/>
      <c r="F51" s="22"/>
      <c r="G51" s="35" t="s">
        <v>55</v>
      </c>
    </row>
    <row r="52" spans="1:7" ht="22.5" x14ac:dyDescent="0.2">
      <c r="A52" s="19" t="s">
        <v>50</v>
      </c>
      <c r="B52" s="2" t="s">
        <v>51</v>
      </c>
      <c r="C52" s="2" t="s">
        <v>114</v>
      </c>
      <c r="D52" s="2" t="s">
        <v>52</v>
      </c>
      <c r="E52" s="2" t="s">
        <v>53</v>
      </c>
      <c r="F52" s="2" t="s">
        <v>54</v>
      </c>
      <c r="G52" s="36"/>
    </row>
    <row r="53" spans="1:7" x14ac:dyDescent="0.2">
      <c r="A53" s="24"/>
      <c r="B53" s="25"/>
      <c r="C53" s="25"/>
      <c r="D53" s="25"/>
      <c r="E53" s="25"/>
      <c r="F53" s="25"/>
      <c r="G53" s="25"/>
    </row>
    <row r="54" spans="1:7" x14ac:dyDescent="0.2">
      <c r="A54" s="15" t="s">
        <v>8</v>
      </c>
      <c r="B54" s="27">
        <v>0</v>
      </c>
      <c r="C54" s="27">
        <v>0</v>
      </c>
      <c r="D54" s="27">
        <f>B54+C54</f>
        <v>0</v>
      </c>
      <c r="E54" s="27">
        <v>0</v>
      </c>
      <c r="F54" s="27">
        <v>0</v>
      </c>
      <c r="G54" s="27">
        <f>D54-E54</f>
        <v>0</v>
      </c>
    </row>
    <row r="55" spans="1:7" x14ac:dyDescent="0.2">
      <c r="A55" s="15" t="s">
        <v>9</v>
      </c>
      <c r="B55" s="27">
        <v>0</v>
      </c>
      <c r="C55" s="27">
        <v>0</v>
      </c>
      <c r="D55" s="27">
        <f t="shared" ref="D55:D57" si="71">B55+C55</f>
        <v>0</v>
      </c>
      <c r="E55" s="27">
        <v>0</v>
      </c>
      <c r="F55" s="27">
        <v>0</v>
      </c>
      <c r="G55" s="27">
        <f t="shared" ref="G55:G57" si="72">D55-E55</f>
        <v>0</v>
      </c>
    </row>
    <row r="56" spans="1:7" x14ac:dyDescent="0.2">
      <c r="A56" s="15" t="s">
        <v>10</v>
      </c>
      <c r="B56" s="27">
        <v>0</v>
      </c>
      <c r="C56" s="27">
        <v>0</v>
      </c>
      <c r="D56" s="27">
        <f t="shared" si="71"/>
        <v>0</v>
      </c>
      <c r="E56" s="27">
        <v>0</v>
      </c>
      <c r="F56" s="27">
        <v>0</v>
      </c>
      <c r="G56" s="27">
        <f t="shared" si="72"/>
        <v>0</v>
      </c>
    </row>
    <row r="57" spans="1:7" x14ac:dyDescent="0.2">
      <c r="A57" s="15" t="s">
        <v>123</v>
      </c>
      <c r="B57" s="27">
        <v>0</v>
      </c>
      <c r="C57" s="27">
        <v>0</v>
      </c>
      <c r="D57" s="27">
        <f t="shared" si="71"/>
        <v>0</v>
      </c>
      <c r="E57" s="27">
        <v>0</v>
      </c>
      <c r="F57" s="27">
        <v>0</v>
      </c>
      <c r="G57" s="27">
        <f t="shared" si="72"/>
        <v>0</v>
      </c>
    </row>
    <row r="58" spans="1:7" x14ac:dyDescent="0.2">
      <c r="A58" s="15"/>
      <c r="B58" s="27"/>
      <c r="C58" s="27"/>
      <c r="D58" s="27"/>
      <c r="E58" s="27"/>
      <c r="F58" s="27"/>
      <c r="G58" s="27"/>
    </row>
    <row r="59" spans="1:7" x14ac:dyDescent="0.2">
      <c r="A59" s="8" t="s">
        <v>122</v>
      </c>
      <c r="B59" s="28">
        <f t="shared" ref="B59:G59" si="73">SUM(B54:B57)</f>
        <v>0</v>
      </c>
      <c r="C59" s="28">
        <f t="shared" si="73"/>
        <v>0</v>
      </c>
      <c r="D59" s="28">
        <f t="shared" si="73"/>
        <v>0</v>
      </c>
      <c r="E59" s="28">
        <f t="shared" si="73"/>
        <v>0</v>
      </c>
      <c r="F59" s="28">
        <f t="shared" si="73"/>
        <v>0</v>
      </c>
      <c r="G59" s="28">
        <f t="shared" si="73"/>
        <v>0</v>
      </c>
    </row>
    <row r="62" spans="1:7" ht="59.45" customHeight="1" x14ac:dyDescent="0.2">
      <c r="A62" s="40" t="s">
        <v>171</v>
      </c>
      <c r="B62" s="41"/>
      <c r="C62" s="41"/>
      <c r="D62" s="41"/>
      <c r="E62" s="41"/>
      <c r="F62" s="41"/>
      <c r="G62" s="42"/>
    </row>
    <row r="63" spans="1:7" x14ac:dyDescent="0.2">
      <c r="A63" s="23"/>
      <c r="B63" s="20"/>
      <c r="C63" s="21"/>
      <c r="D63" s="18" t="s">
        <v>56</v>
      </c>
      <c r="E63" s="21"/>
      <c r="F63" s="22"/>
      <c r="G63" s="35" t="s">
        <v>55</v>
      </c>
    </row>
    <row r="64" spans="1:7" ht="22.5" x14ac:dyDescent="0.2">
      <c r="A64" s="19" t="s">
        <v>50</v>
      </c>
      <c r="B64" s="2" t="s">
        <v>51</v>
      </c>
      <c r="C64" s="2" t="s">
        <v>114</v>
      </c>
      <c r="D64" s="2" t="s">
        <v>52</v>
      </c>
      <c r="E64" s="2" t="s">
        <v>53</v>
      </c>
      <c r="F64" s="2" t="s">
        <v>54</v>
      </c>
      <c r="G64" s="36"/>
    </row>
    <row r="65" spans="1:7" x14ac:dyDescent="0.2">
      <c r="A65" s="24"/>
      <c r="B65" s="25"/>
      <c r="C65" s="25"/>
      <c r="D65" s="25"/>
      <c r="E65" s="25"/>
      <c r="F65" s="25"/>
      <c r="G65" s="25"/>
    </row>
    <row r="66" spans="1:7" x14ac:dyDescent="0.2">
      <c r="A66" s="16" t="s">
        <v>12</v>
      </c>
      <c r="B66" s="27">
        <v>0</v>
      </c>
      <c r="C66" s="27">
        <v>0</v>
      </c>
      <c r="D66" s="27">
        <f t="shared" ref="D66:D78" si="74">B66+C66</f>
        <v>0</v>
      </c>
      <c r="E66" s="27">
        <v>0</v>
      </c>
      <c r="F66" s="27">
        <v>0</v>
      </c>
      <c r="G66" s="27">
        <f t="shared" ref="G66:G78" si="75">D66-E66</f>
        <v>0</v>
      </c>
    </row>
    <row r="67" spans="1:7" x14ac:dyDescent="0.2">
      <c r="A67" s="16"/>
      <c r="B67" s="27"/>
      <c r="C67" s="27"/>
      <c r="D67" s="27"/>
      <c r="E67" s="27"/>
      <c r="F67" s="27"/>
      <c r="G67" s="27"/>
    </row>
    <row r="68" spans="1:7" x14ac:dyDescent="0.2">
      <c r="A68" s="16" t="s">
        <v>11</v>
      </c>
      <c r="B68" s="27">
        <v>0</v>
      </c>
      <c r="C68" s="27">
        <v>0</v>
      </c>
      <c r="D68" s="27">
        <f t="shared" si="74"/>
        <v>0</v>
      </c>
      <c r="E68" s="27">
        <v>0</v>
      </c>
      <c r="F68" s="27">
        <v>0</v>
      </c>
      <c r="G68" s="27">
        <f t="shared" si="75"/>
        <v>0</v>
      </c>
    </row>
    <row r="69" spans="1:7" x14ac:dyDescent="0.2">
      <c r="A69" s="16"/>
      <c r="B69" s="27"/>
      <c r="C69" s="27"/>
      <c r="D69" s="27"/>
      <c r="E69" s="27"/>
      <c r="F69" s="27"/>
      <c r="G69" s="27"/>
    </row>
    <row r="70" spans="1:7" x14ac:dyDescent="0.2">
      <c r="A70" s="16" t="s">
        <v>13</v>
      </c>
      <c r="B70" s="27">
        <v>0</v>
      </c>
      <c r="C70" s="27">
        <v>0</v>
      </c>
      <c r="D70" s="27">
        <f t="shared" si="74"/>
        <v>0</v>
      </c>
      <c r="E70" s="27">
        <v>0</v>
      </c>
      <c r="F70" s="27">
        <v>0</v>
      </c>
      <c r="G70" s="27">
        <f t="shared" si="75"/>
        <v>0</v>
      </c>
    </row>
    <row r="71" spans="1:7" x14ac:dyDescent="0.2">
      <c r="A71" s="16"/>
      <c r="B71" s="27"/>
      <c r="C71" s="27"/>
      <c r="D71" s="27"/>
      <c r="E71" s="27"/>
      <c r="F71" s="27"/>
      <c r="G71" s="27"/>
    </row>
    <row r="72" spans="1:7" x14ac:dyDescent="0.2">
      <c r="A72" s="16" t="s">
        <v>25</v>
      </c>
      <c r="B72" s="27">
        <v>0</v>
      </c>
      <c r="C72" s="27">
        <v>0</v>
      </c>
      <c r="D72" s="27">
        <f t="shared" si="74"/>
        <v>0</v>
      </c>
      <c r="E72" s="27">
        <v>0</v>
      </c>
      <c r="F72" s="27">
        <v>0</v>
      </c>
      <c r="G72" s="27">
        <f t="shared" si="75"/>
        <v>0</v>
      </c>
    </row>
    <row r="73" spans="1:7" x14ac:dyDescent="0.2">
      <c r="A73" s="16"/>
      <c r="B73" s="27"/>
      <c r="C73" s="27"/>
      <c r="D73" s="27"/>
      <c r="E73" s="27"/>
      <c r="F73" s="27"/>
      <c r="G73" s="27"/>
    </row>
    <row r="74" spans="1:7" ht="22.5" x14ac:dyDescent="0.2">
      <c r="A74" s="16" t="s">
        <v>26</v>
      </c>
      <c r="B74" s="27">
        <v>0</v>
      </c>
      <c r="C74" s="27">
        <v>0</v>
      </c>
      <c r="D74" s="27">
        <f t="shared" si="74"/>
        <v>0</v>
      </c>
      <c r="E74" s="27">
        <v>0</v>
      </c>
      <c r="F74" s="27">
        <v>0</v>
      </c>
      <c r="G74" s="27">
        <f t="shared" si="75"/>
        <v>0</v>
      </c>
    </row>
    <row r="75" spans="1:7" x14ac:dyDescent="0.2">
      <c r="A75" s="16"/>
      <c r="B75" s="27"/>
      <c r="C75" s="27"/>
      <c r="D75" s="27"/>
      <c r="E75" s="27"/>
      <c r="F75" s="27"/>
      <c r="G75" s="27"/>
    </row>
    <row r="76" spans="1:7" ht="22.5" x14ac:dyDescent="0.2">
      <c r="A76" s="16" t="s">
        <v>124</v>
      </c>
      <c r="B76" s="27">
        <v>0</v>
      </c>
      <c r="C76" s="27">
        <v>0</v>
      </c>
      <c r="D76" s="27">
        <f t="shared" ref="D76" si="76">B76+C76</f>
        <v>0</v>
      </c>
      <c r="E76" s="27">
        <v>0</v>
      </c>
      <c r="F76" s="27">
        <v>0</v>
      </c>
      <c r="G76" s="27">
        <f t="shared" ref="G76" si="77">D76-E76</f>
        <v>0</v>
      </c>
    </row>
    <row r="77" spans="1:7" x14ac:dyDescent="0.2">
      <c r="A77" s="16"/>
      <c r="B77" s="27"/>
      <c r="C77" s="27"/>
      <c r="D77" s="27"/>
      <c r="E77" s="27"/>
      <c r="F77" s="27"/>
      <c r="G77" s="27"/>
    </row>
    <row r="78" spans="1:7" x14ac:dyDescent="0.2">
      <c r="A78" s="16" t="s">
        <v>14</v>
      </c>
      <c r="B78" s="27">
        <v>0</v>
      </c>
      <c r="C78" s="27">
        <v>0</v>
      </c>
      <c r="D78" s="27">
        <f t="shared" si="74"/>
        <v>0</v>
      </c>
      <c r="E78" s="27">
        <v>0</v>
      </c>
      <c r="F78" s="27">
        <v>0</v>
      </c>
      <c r="G78" s="27">
        <f t="shared" si="75"/>
        <v>0</v>
      </c>
    </row>
    <row r="79" spans="1:7" x14ac:dyDescent="0.2">
      <c r="A79" s="16"/>
      <c r="B79" s="27"/>
      <c r="C79" s="27"/>
      <c r="D79" s="27"/>
      <c r="E79" s="27"/>
      <c r="F79" s="27"/>
      <c r="G79" s="27"/>
    </row>
    <row r="80" spans="1:7" x14ac:dyDescent="0.2">
      <c r="A80" s="16" t="s">
        <v>125</v>
      </c>
      <c r="B80" s="27">
        <v>8113331.8899999997</v>
      </c>
      <c r="C80" s="27">
        <v>0</v>
      </c>
      <c r="D80" s="27">
        <f t="shared" ref="D80" si="78">B80+C80</f>
        <v>8113331.8899999997</v>
      </c>
      <c r="E80" s="27">
        <v>1888573.37</v>
      </c>
      <c r="F80" s="27">
        <v>1888573.37</v>
      </c>
      <c r="G80" s="27">
        <f t="shared" ref="G80" si="79">D80-E80</f>
        <v>6224758.5199999996</v>
      </c>
    </row>
    <row r="81" spans="1:7" x14ac:dyDescent="0.2">
      <c r="A81" s="16"/>
      <c r="B81" s="27"/>
      <c r="C81" s="27"/>
      <c r="D81" s="27"/>
      <c r="E81" s="27"/>
      <c r="F81" s="27"/>
      <c r="G81" s="27"/>
    </row>
    <row r="82" spans="1:7" x14ac:dyDescent="0.2">
      <c r="A82" s="8" t="s">
        <v>122</v>
      </c>
      <c r="B82" s="28">
        <f t="shared" ref="B82:G82" si="80">SUM(B66:B80)</f>
        <v>8113331.8899999997</v>
      </c>
      <c r="C82" s="28">
        <f t="shared" si="80"/>
        <v>0</v>
      </c>
      <c r="D82" s="28">
        <f t="shared" si="80"/>
        <v>8113331.8899999997</v>
      </c>
      <c r="E82" s="28">
        <f t="shared" si="80"/>
        <v>1888573.37</v>
      </c>
      <c r="F82" s="28">
        <f t="shared" si="80"/>
        <v>1888573.37</v>
      </c>
      <c r="G82" s="28">
        <f t="shared" si="80"/>
        <v>6224758.5199999996</v>
      </c>
    </row>
    <row r="84" spans="1:7" x14ac:dyDescent="0.2">
      <c r="A84" s="1" t="s">
        <v>115</v>
      </c>
    </row>
  </sheetData>
  <sheetProtection formatCells="0" formatColumns="0" formatRows="0" insertRows="0" deleteRows="0" autoFilter="0"/>
  <mergeCells count="7">
    <mergeCell ref="G2:G3"/>
    <mergeCell ref="A1:G1"/>
    <mergeCell ref="A50:G50"/>
    <mergeCell ref="G63:G64"/>
    <mergeCell ref="G51:G52"/>
    <mergeCell ref="A62:G62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zoomScaleNormal="100" workbookViewId="0">
      <selection activeCell="B2" sqref="B2:F2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40" t="s">
        <v>129</v>
      </c>
      <c r="B1" s="41"/>
      <c r="C1" s="41"/>
      <c r="D1" s="41"/>
      <c r="E1" s="41"/>
      <c r="F1" s="41"/>
      <c r="G1" s="42"/>
    </row>
    <row r="2" spans="1:7" ht="11.25" customHeight="1" x14ac:dyDescent="0.2">
      <c r="A2" s="23"/>
      <c r="B2" s="43" t="s">
        <v>56</v>
      </c>
      <c r="C2" s="44"/>
      <c r="D2" s="44"/>
      <c r="E2" s="44"/>
      <c r="F2" s="45"/>
      <c r="G2" s="35" t="s">
        <v>55</v>
      </c>
    </row>
    <row r="3" spans="1:7" ht="24.95" customHeight="1" x14ac:dyDescent="0.2">
      <c r="A3" s="19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6"/>
    </row>
    <row r="4" spans="1:7" x14ac:dyDescent="0.2">
      <c r="A4" s="24"/>
      <c r="B4" s="25"/>
      <c r="C4" s="25"/>
      <c r="D4" s="25"/>
      <c r="E4" s="25"/>
      <c r="F4" s="25"/>
      <c r="G4" s="25"/>
    </row>
    <row r="5" spans="1:7" x14ac:dyDescent="0.2">
      <c r="A5" s="33" t="s">
        <v>0</v>
      </c>
      <c r="B5" s="27">
        <v>196846304.84</v>
      </c>
      <c r="C5" s="27">
        <v>4933150.9000000004</v>
      </c>
      <c r="D5" s="27">
        <f>B5+C5</f>
        <v>201779455.74000001</v>
      </c>
      <c r="E5" s="27">
        <v>38367772.100000001</v>
      </c>
      <c r="F5" s="27">
        <v>37991319.140000001</v>
      </c>
      <c r="G5" s="27">
        <f>D5-E5</f>
        <v>163411683.64000002</v>
      </c>
    </row>
    <row r="6" spans="1:7" x14ac:dyDescent="0.2">
      <c r="A6" s="33"/>
      <c r="B6" s="27"/>
      <c r="C6" s="27"/>
      <c r="D6" s="27"/>
      <c r="E6" s="27"/>
      <c r="F6" s="27"/>
      <c r="G6" s="27"/>
    </row>
    <row r="7" spans="1:7" x14ac:dyDescent="0.2">
      <c r="A7" s="33" t="s">
        <v>1</v>
      </c>
      <c r="B7" s="27">
        <v>49280060.829999998</v>
      </c>
      <c r="C7" s="27">
        <v>657376.32999999996</v>
      </c>
      <c r="D7" s="27">
        <f>B7+C7</f>
        <v>49937437.159999996</v>
      </c>
      <c r="E7" s="27">
        <v>2172588.36</v>
      </c>
      <c r="F7" s="27">
        <v>2172588.35</v>
      </c>
      <c r="G7" s="27">
        <f>D7-E7</f>
        <v>47764848.799999997</v>
      </c>
    </row>
    <row r="8" spans="1:7" x14ac:dyDescent="0.2">
      <c r="A8" s="33"/>
      <c r="B8" s="27"/>
      <c r="C8" s="27"/>
      <c r="D8" s="27"/>
      <c r="E8" s="27"/>
      <c r="F8" s="27"/>
      <c r="G8" s="27"/>
    </row>
    <row r="9" spans="1:7" x14ac:dyDescent="0.2">
      <c r="A9" s="33" t="s">
        <v>2</v>
      </c>
      <c r="B9" s="27">
        <v>0</v>
      </c>
      <c r="C9" s="27">
        <v>4000000</v>
      </c>
      <c r="D9" s="27">
        <f>B9+C9</f>
        <v>4000000</v>
      </c>
      <c r="E9" s="27">
        <v>3000000</v>
      </c>
      <c r="F9" s="27">
        <v>3000000</v>
      </c>
      <c r="G9" s="27">
        <f>D9-E9</f>
        <v>1000000</v>
      </c>
    </row>
    <row r="10" spans="1:7" x14ac:dyDescent="0.2">
      <c r="A10" s="33"/>
      <c r="B10" s="27"/>
      <c r="C10" s="27"/>
      <c r="D10" s="27"/>
      <c r="E10" s="27"/>
      <c r="F10" s="27"/>
      <c r="G10" s="27"/>
    </row>
    <row r="11" spans="1:7" x14ac:dyDescent="0.2">
      <c r="A11" s="33" t="s">
        <v>39</v>
      </c>
      <c r="B11" s="27">
        <v>0</v>
      </c>
      <c r="C11" s="27">
        <v>0</v>
      </c>
      <c r="D11" s="27">
        <f>B11+C11</f>
        <v>0</v>
      </c>
      <c r="E11" s="27">
        <v>0</v>
      </c>
      <c r="F11" s="27">
        <v>0</v>
      </c>
      <c r="G11" s="27">
        <f>D11-E11</f>
        <v>0</v>
      </c>
    </row>
    <row r="12" spans="1:7" x14ac:dyDescent="0.2">
      <c r="A12" s="33"/>
      <c r="B12" s="27"/>
      <c r="C12" s="27"/>
      <c r="D12" s="27"/>
      <c r="E12" s="27"/>
      <c r="F12" s="27"/>
      <c r="G12" s="27"/>
    </row>
    <row r="13" spans="1:7" x14ac:dyDescent="0.2">
      <c r="A13" s="34" t="s">
        <v>36</v>
      </c>
      <c r="B13" s="27">
        <v>0</v>
      </c>
      <c r="C13" s="27">
        <v>0</v>
      </c>
      <c r="D13" s="27">
        <f>B13+C13</f>
        <v>0</v>
      </c>
      <c r="E13" s="27">
        <v>0</v>
      </c>
      <c r="F13" s="27">
        <v>0</v>
      </c>
      <c r="G13" s="27">
        <f>D13-E13</f>
        <v>0</v>
      </c>
    </row>
    <row r="14" spans="1:7" x14ac:dyDescent="0.2">
      <c r="A14" s="26"/>
      <c r="B14" s="29"/>
      <c r="C14" s="29"/>
      <c r="D14" s="29"/>
      <c r="E14" s="29"/>
      <c r="F14" s="29"/>
      <c r="G14" s="29"/>
    </row>
    <row r="15" spans="1:7" x14ac:dyDescent="0.2">
      <c r="A15" s="7" t="s">
        <v>122</v>
      </c>
      <c r="B15" s="30">
        <f t="shared" ref="B15:G15" si="0">SUM(B5+B7+B9+B11+B13)</f>
        <v>246126365.67000002</v>
      </c>
      <c r="C15" s="30">
        <f t="shared" si="0"/>
        <v>9590527.2300000004</v>
      </c>
      <c r="D15" s="30">
        <f t="shared" si="0"/>
        <v>255716892.90000001</v>
      </c>
      <c r="E15" s="30">
        <f t="shared" si="0"/>
        <v>43540360.460000001</v>
      </c>
      <c r="F15" s="30">
        <f t="shared" si="0"/>
        <v>43163907.490000002</v>
      </c>
      <c r="G15" s="30">
        <f t="shared" si="0"/>
        <v>212176532.44</v>
      </c>
    </row>
    <row r="18" spans="1:1" x14ac:dyDescent="0.2">
      <c r="A18" s="1" t="s">
        <v>115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8"/>
  <sheetViews>
    <sheetView showGridLines="0" workbookViewId="0">
      <selection activeCell="B8" sqref="B8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41" t="s">
        <v>128</v>
      </c>
      <c r="B1" s="41"/>
      <c r="C1" s="41"/>
      <c r="D1" s="41"/>
      <c r="E1" s="41"/>
      <c r="F1" s="41"/>
      <c r="G1" s="42"/>
    </row>
    <row r="2" spans="1:8" ht="11.25" customHeight="1" x14ac:dyDescent="0.2">
      <c r="A2" s="23"/>
      <c r="B2" s="43" t="s">
        <v>56</v>
      </c>
      <c r="C2" s="44"/>
      <c r="D2" s="44"/>
      <c r="E2" s="44"/>
      <c r="F2" s="45"/>
      <c r="G2" s="35" t="s">
        <v>55</v>
      </c>
    </row>
    <row r="3" spans="1:8" ht="24.95" customHeight="1" x14ac:dyDescent="0.2">
      <c r="A3" s="19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6"/>
    </row>
    <row r="4" spans="1:8" x14ac:dyDescent="0.2">
      <c r="A4" s="9" t="s">
        <v>57</v>
      </c>
      <c r="B4" s="31">
        <f>SUM(B5:B11)</f>
        <v>98521164.730000004</v>
      </c>
      <c r="C4" s="31">
        <f>SUM(C5:C11)</f>
        <v>3683199.38</v>
      </c>
      <c r="D4" s="31">
        <f>B4+C4</f>
        <v>102204364.11</v>
      </c>
      <c r="E4" s="31">
        <f>SUM(E5:E11)</f>
        <v>26490006.530000001</v>
      </c>
      <c r="F4" s="31">
        <f>SUM(F5:F11)</f>
        <v>26490006.549999997</v>
      </c>
      <c r="G4" s="31">
        <f>D4-E4</f>
        <v>75714357.579999998</v>
      </c>
    </row>
    <row r="5" spans="1:8" x14ac:dyDescent="0.2">
      <c r="A5" s="11" t="s">
        <v>61</v>
      </c>
      <c r="B5" s="27">
        <v>53131503.719999999</v>
      </c>
      <c r="C5" s="27">
        <v>315096.87</v>
      </c>
      <c r="D5" s="27">
        <f t="shared" ref="D5:D68" si="0">B5+C5</f>
        <v>53446600.589999996</v>
      </c>
      <c r="E5" s="27">
        <v>11248769.539999999</v>
      </c>
      <c r="F5" s="27">
        <v>11248769.539999999</v>
      </c>
      <c r="G5" s="27">
        <f t="shared" ref="G5:G68" si="1">D5-E5</f>
        <v>42197831.049999997</v>
      </c>
      <c r="H5" s="6">
        <v>1100</v>
      </c>
    </row>
    <row r="6" spans="1:8" x14ac:dyDescent="0.2">
      <c r="A6" s="11" t="s">
        <v>62</v>
      </c>
      <c r="B6" s="27">
        <v>15576111.4</v>
      </c>
      <c r="C6" s="27">
        <v>0</v>
      </c>
      <c r="D6" s="27">
        <f t="shared" si="0"/>
        <v>15576111.4</v>
      </c>
      <c r="E6" s="27">
        <v>8302960.4400000004</v>
      </c>
      <c r="F6" s="27">
        <v>8302960.4500000002</v>
      </c>
      <c r="G6" s="27">
        <f t="shared" si="1"/>
        <v>7273150.96</v>
      </c>
      <c r="H6" s="6">
        <v>1200</v>
      </c>
    </row>
    <row r="7" spans="1:8" x14ac:dyDescent="0.2">
      <c r="A7" s="11" t="s">
        <v>63</v>
      </c>
      <c r="B7" s="27">
        <v>7541958</v>
      </c>
      <c r="C7" s="27">
        <v>-27946.52</v>
      </c>
      <c r="D7" s="27">
        <f t="shared" si="0"/>
        <v>7514011.4800000004</v>
      </c>
      <c r="E7" s="27">
        <v>367936.77</v>
      </c>
      <c r="F7" s="27">
        <v>367936.77</v>
      </c>
      <c r="G7" s="27">
        <f t="shared" si="1"/>
        <v>7146074.7100000009</v>
      </c>
      <c r="H7" s="6">
        <v>1300</v>
      </c>
    </row>
    <row r="8" spans="1:8" x14ac:dyDescent="0.2">
      <c r="A8" s="11" t="s">
        <v>33</v>
      </c>
      <c r="B8" s="27">
        <v>2794683.84</v>
      </c>
      <c r="C8" s="27">
        <v>365000</v>
      </c>
      <c r="D8" s="27">
        <f t="shared" si="0"/>
        <v>3159683.84</v>
      </c>
      <c r="E8" s="27">
        <v>1413550.37</v>
      </c>
      <c r="F8" s="27">
        <v>1413550.37</v>
      </c>
      <c r="G8" s="27">
        <f t="shared" si="1"/>
        <v>1746133.4699999997</v>
      </c>
      <c r="H8" s="6">
        <v>1400</v>
      </c>
    </row>
    <row r="9" spans="1:8" x14ac:dyDescent="0.2">
      <c r="A9" s="11" t="s">
        <v>64</v>
      </c>
      <c r="B9" s="27">
        <v>19476907.77</v>
      </c>
      <c r="C9" s="27">
        <v>3031049.03</v>
      </c>
      <c r="D9" s="27">
        <f t="shared" si="0"/>
        <v>22507956.800000001</v>
      </c>
      <c r="E9" s="27">
        <v>5156789.41</v>
      </c>
      <c r="F9" s="27">
        <v>5156789.42</v>
      </c>
      <c r="G9" s="27">
        <f t="shared" si="1"/>
        <v>17351167.390000001</v>
      </c>
      <c r="H9" s="6">
        <v>1500</v>
      </c>
    </row>
    <row r="10" spans="1:8" x14ac:dyDescent="0.2">
      <c r="A10" s="11" t="s">
        <v>34</v>
      </c>
      <c r="B10" s="27">
        <v>0</v>
      </c>
      <c r="C10" s="27">
        <v>0</v>
      </c>
      <c r="D10" s="27">
        <f t="shared" si="0"/>
        <v>0</v>
      </c>
      <c r="E10" s="27">
        <v>0</v>
      </c>
      <c r="F10" s="27">
        <v>0</v>
      </c>
      <c r="G10" s="27">
        <f t="shared" si="1"/>
        <v>0</v>
      </c>
      <c r="H10" s="6">
        <v>1600</v>
      </c>
    </row>
    <row r="11" spans="1:8" x14ac:dyDescent="0.2">
      <c r="A11" s="11" t="s">
        <v>65</v>
      </c>
      <c r="B11" s="27">
        <v>0</v>
      </c>
      <c r="C11" s="27">
        <v>0</v>
      </c>
      <c r="D11" s="27">
        <f t="shared" si="0"/>
        <v>0</v>
      </c>
      <c r="E11" s="27">
        <v>0</v>
      </c>
      <c r="F11" s="27">
        <v>0</v>
      </c>
      <c r="G11" s="27">
        <f t="shared" si="1"/>
        <v>0</v>
      </c>
      <c r="H11" s="6">
        <v>1700</v>
      </c>
    </row>
    <row r="12" spans="1:8" x14ac:dyDescent="0.2">
      <c r="A12" s="9" t="s">
        <v>117</v>
      </c>
      <c r="B12" s="32">
        <f>SUM(B13:B21)</f>
        <v>19123910.52</v>
      </c>
      <c r="C12" s="32">
        <f>SUM(C13:C21)</f>
        <v>-628771.8899999999</v>
      </c>
      <c r="D12" s="32">
        <f t="shared" si="0"/>
        <v>18495138.629999999</v>
      </c>
      <c r="E12" s="32">
        <f>SUM(E13:E21)</f>
        <v>2552687.3000000003</v>
      </c>
      <c r="F12" s="32">
        <f>SUM(F13:F21)</f>
        <v>2522840.5</v>
      </c>
      <c r="G12" s="32">
        <f t="shared" si="1"/>
        <v>15942451.329999998</v>
      </c>
      <c r="H12" s="10">
        <v>0</v>
      </c>
    </row>
    <row r="13" spans="1:8" x14ac:dyDescent="0.2">
      <c r="A13" s="11" t="s">
        <v>66</v>
      </c>
      <c r="B13" s="27">
        <v>2871234.91</v>
      </c>
      <c r="C13" s="27">
        <v>5156.92</v>
      </c>
      <c r="D13" s="27">
        <f t="shared" si="0"/>
        <v>2876391.83</v>
      </c>
      <c r="E13" s="27">
        <v>151480.17000000001</v>
      </c>
      <c r="F13" s="27">
        <v>151480.17000000001</v>
      </c>
      <c r="G13" s="27">
        <f t="shared" si="1"/>
        <v>2724911.66</v>
      </c>
      <c r="H13" s="6">
        <v>2100</v>
      </c>
    </row>
    <row r="14" spans="1:8" x14ac:dyDescent="0.2">
      <c r="A14" s="11" t="s">
        <v>67</v>
      </c>
      <c r="B14" s="27">
        <v>957480</v>
      </c>
      <c r="C14" s="27">
        <v>0</v>
      </c>
      <c r="D14" s="27">
        <f t="shared" si="0"/>
        <v>957480</v>
      </c>
      <c r="E14" s="27">
        <v>115704.33</v>
      </c>
      <c r="F14" s="27">
        <v>115704.33</v>
      </c>
      <c r="G14" s="27">
        <f t="shared" si="1"/>
        <v>841775.67</v>
      </c>
      <c r="H14" s="6">
        <v>2200</v>
      </c>
    </row>
    <row r="15" spans="1:8" x14ac:dyDescent="0.2">
      <c r="A15" s="11" t="s">
        <v>68</v>
      </c>
      <c r="B15" s="27">
        <v>56422.080000000002</v>
      </c>
      <c r="C15" s="27">
        <v>0</v>
      </c>
      <c r="D15" s="27">
        <f t="shared" si="0"/>
        <v>56422.080000000002</v>
      </c>
      <c r="E15" s="27">
        <v>0</v>
      </c>
      <c r="F15" s="27">
        <v>0</v>
      </c>
      <c r="G15" s="27">
        <f t="shared" si="1"/>
        <v>56422.080000000002</v>
      </c>
      <c r="H15" s="6">
        <v>2300</v>
      </c>
    </row>
    <row r="16" spans="1:8" x14ac:dyDescent="0.2">
      <c r="A16" s="11" t="s">
        <v>69</v>
      </c>
      <c r="B16" s="27">
        <v>2302160</v>
      </c>
      <c r="C16" s="27">
        <v>61724</v>
      </c>
      <c r="D16" s="27">
        <f t="shared" si="0"/>
        <v>2363884</v>
      </c>
      <c r="E16" s="27">
        <v>273461.57</v>
      </c>
      <c r="F16" s="27">
        <v>273461.57</v>
      </c>
      <c r="G16" s="27">
        <f t="shared" si="1"/>
        <v>2090422.43</v>
      </c>
      <c r="H16" s="6">
        <v>2400</v>
      </c>
    </row>
    <row r="17" spans="1:8" x14ac:dyDescent="0.2">
      <c r="A17" s="11" t="s">
        <v>70</v>
      </c>
      <c r="B17" s="27">
        <v>743600</v>
      </c>
      <c r="C17" s="27">
        <v>46068.39</v>
      </c>
      <c r="D17" s="27">
        <f t="shared" si="0"/>
        <v>789668.39</v>
      </c>
      <c r="E17" s="27">
        <v>172381.88</v>
      </c>
      <c r="F17" s="27">
        <v>172381.88</v>
      </c>
      <c r="G17" s="27">
        <f t="shared" si="1"/>
        <v>617286.51</v>
      </c>
      <c r="H17" s="6">
        <v>2500</v>
      </c>
    </row>
    <row r="18" spans="1:8" x14ac:dyDescent="0.2">
      <c r="A18" s="11" t="s">
        <v>71</v>
      </c>
      <c r="B18" s="27">
        <v>8778432</v>
      </c>
      <c r="C18" s="27">
        <v>-541809.19999999995</v>
      </c>
      <c r="D18" s="27">
        <f t="shared" si="0"/>
        <v>8236622.7999999998</v>
      </c>
      <c r="E18" s="27">
        <v>1335220.48</v>
      </c>
      <c r="F18" s="27">
        <v>1333236.8799999999</v>
      </c>
      <c r="G18" s="27">
        <f t="shared" si="1"/>
        <v>6901402.3200000003</v>
      </c>
      <c r="H18" s="6">
        <v>2600</v>
      </c>
    </row>
    <row r="19" spans="1:8" x14ac:dyDescent="0.2">
      <c r="A19" s="11" t="s">
        <v>72</v>
      </c>
      <c r="B19" s="27">
        <v>867600</v>
      </c>
      <c r="C19" s="27">
        <v>-100000</v>
      </c>
      <c r="D19" s="27">
        <f t="shared" si="0"/>
        <v>767600</v>
      </c>
      <c r="E19" s="27">
        <v>94201.35</v>
      </c>
      <c r="F19" s="27">
        <v>94201.35</v>
      </c>
      <c r="G19" s="27">
        <f t="shared" si="1"/>
        <v>673398.65</v>
      </c>
      <c r="H19" s="6">
        <v>2700</v>
      </c>
    </row>
    <row r="20" spans="1:8" x14ac:dyDescent="0.2">
      <c r="A20" s="11" t="s">
        <v>73</v>
      </c>
      <c r="B20" s="27">
        <v>57200</v>
      </c>
      <c r="C20" s="27">
        <v>0</v>
      </c>
      <c r="D20" s="27">
        <f t="shared" si="0"/>
        <v>57200</v>
      </c>
      <c r="E20" s="27">
        <v>0</v>
      </c>
      <c r="F20" s="27">
        <v>0</v>
      </c>
      <c r="G20" s="27">
        <f t="shared" si="1"/>
        <v>57200</v>
      </c>
      <c r="H20" s="6">
        <v>2800</v>
      </c>
    </row>
    <row r="21" spans="1:8" x14ac:dyDescent="0.2">
      <c r="A21" s="11" t="s">
        <v>74</v>
      </c>
      <c r="B21" s="27">
        <v>2489781.5299999998</v>
      </c>
      <c r="C21" s="27">
        <v>-99912</v>
      </c>
      <c r="D21" s="27">
        <f t="shared" si="0"/>
        <v>2389869.5299999998</v>
      </c>
      <c r="E21" s="27">
        <v>410237.52</v>
      </c>
      <c r="F21" s="27">
        <v>382374.32</v>
      </c>
      <c r="G21" s="27">
        <f t="shared" si="1"/>
        <v>1979632.0099999998</v>
      </c>
      <c r="H21" s="6">
        <v>2900</v>
      </c>
    </row>
    <row r="22" spans="1:8" x14ac:dyDescent="0.2">
      <c r="A22" s="9" t="s">
        <v>58</v>
      </c>
      <c r="B22" s="32">
        <f>SUM(B23:B31)</f>
        <v>54641213.700000003</v>
      </c>
      <c r="C22" s="32">
        <f>SUM(C23:C31)</f>
        <v>2911002.9</v>
      </c>
      <c r="D22" s="32">
        <f t="shared" si="0"/>
        <v>57552216.600000001</v>
      </c>
      <c r="E22" s="32">
        <f>SUM(E23:E31)</f>
        <v>6831926.9600000009</v>
      </c>
      <c r="F22" s="32">
        <f>SUM(F23:F31)</f>
        <v>6485320.7800000012</v>
      </c>
      <c r="G22" s="32">
        <f t="shared" si="1"/>
        <v>50720289.640000001</v>
      </c>
      <c r="H22" s="10">
        <v>0</v>
      </c>
    </row>
    <row r="23" spans="1:8" x14ac:dyDescent="0.2">
      <c r="A23" s="11" t="s">
        <v>75</v>
      </c>
      <c r="B23" s="27">
        <v>20377682</v>
      </c>
      <c r="C23" s="27">
        <v>6720.76</v>
      </c>
      <c r="D23" s="27">
        <f t="shared" si="0"/>
        <v>20384402.760000002</v>
      </c>
      <c r="E23" s="27">
        <v>1756989.79</v>
      </c>
      <c r="F23" s="27">
        <v>1756989.79</v>
      </c>
      <c r="G23" s="27">
        <f t="shared" si="1"/>
        <v>18627412.970000003</v>
      </c>
      <c r="H23" s="6">
        <v>3100</v>
      </c>
    </row>
    <row r="24" spans="1:8" x14ac:dyDescent="0.2">
      <c r="A24" s="11" t="s">
        <v>76</v>
      </c>
      <c r="B24" s="27">
        <v>1603680</v>
      </c>
      <c r="C24" s="27">
        <v>1843431.63</v>
      </c>
      <c r="D24" s="27">
        <f t="shared" si="0"/>
        <v>3447111.63</v>
      </c>
      <c r="E24" s="27">
        <v>1130720.6100000001</v>
      </c>
      <c r="F24" s="27">
        <v>1130720.6100000001</v>
      </c>
      <c r="G24" s="27">
        <f t="shared" si="1"/>
        <v>2316391.0199999996</v>
      </c>
      <c r="H24" s="6">
        <v>3200</v>
      </c>
    </row>
    <row r="25" spans="1:8" x14ac:dyDescent="0.2">
      <c r="A25" s="11" t="s">
        <v>77</v>
      </c>
      <c r="B25" s="27">
        <v>1837472</v>
      </c>
      <c r="C25" s="27">
        <v>0</v>
      </c>
      <c r="D25" s="27">
        <f t="shared" si="0"/>
        <v>1837472</v>
      </c>
      <c r="E25" s="27">
        <v>32792.019999999997</v>
      </c>
      <c r="F25" s="27">
        <v>32792.019999999997</v>
      </c>
      <c r="G25" s="27">
        <f t="shared" si="1"/>
        <v>1804679.98</v>
      </c>
      <c r="H25" s="6">
        <v>3300</v>
      </c>
    </row>
    <row r="26" spans="1:8" x14ac:dyDescent="0.2">
      <c r="A26" s="11" t="s">
        <v>78</v>
      </c>
      <c r="B26" s="27">
        <v>1321084.3700000001</v>
      </c>
      <c r="C26" s="27">
        <v>0</v>
      </c>
      <c r="D26" s="27">
        <f t="shared" si="0"/>
        <v>1321084.3700000001</v>
      </c>
      <c r="E26" s="27">
        <v>681507.26</v>
      </c>
      <c r="F26" s="27">
        <v>681507.26</v>
      </c>
      <c r="G26" s="27">
        <f t="shared" si="1"/>
        <v>639577.1100000001</v>
      </c>
      <c r="H26" s="6">
        <v>3400</v>
      </c>
    </row>
    <row r="27" spans="1:8" x14ac:dyDescent="0.2">
      <c r="A27" s="11" t="s">
        <v>79</v>
      </c>
      <c r="B27" s="27">
        <v>1631224</v>
      </c>
      <c r="C27" s="27">
        <v>3276.12</v>
      </c>
      <c r="D27" s="27">
        <f t="shared" si="0"/>
        <v>1634500.12</v>
      </c>
      <c r="E27" s="27">
        <v>308924.93</v>
      </c>
      <c r="F27" s="27">
        <v>256706.37</v>
      </c>
      <c r="G27" s="27">
        <f t="shared" si="1"/>
        <v>1325575.1900000002</v>
      </c>
      <c r="H27" s="6">
        <v>3500</v>
      </c>
    </row>
    <row r="28" spans="1:8" x14ac:dyDescent="0.2">
      <c r="A28" s="11" t="s">
        <v>126</v>
      </c>
      <c r="B28" s="27">
        <v>804000</v>
      </c>
      <c r="C28" s="27">
        <v>0</v>
      </c>
      <c r="D28" s="27">
        <f t="shared" si="0"/>
        <v>804000</v>
      </c>
      <c r="E28" s="27">
        <v>66207.08</v>
      </c>
      <c r="F28" s="27">
        <v>66207.08</v>
      </c>
      <c r="G28" s="27">
        <f t="shared" si="1"/>
        <v>737792.92</v>
      </c>
      <c r="H28" s="6">
        <v>3600</v>
      </c>
    </row>
    <row r="29" spans="1:8" x14ac:dyDescent="0.2">
      <c r="A29" s="11" t="s">
        <v>80</v>
      </c>
      <c r="B29" s="27">
        <v>141960</v>
      </c>
      <c r="C29" s="27">
        <v>0</v>
      </c>
      <c r="D29" s="27">
        <f t="shared" si="0"/>
        <v>141960</v>
      </c>
      <c r="E29" s="27">
        <v>15790</v>
      </c>
      <c r="F29" s="27">
        <v>15790</v>
      </c>
      <c r="G29" s="27">
        <f t="shared" si="1"/>
        <v>126170</v>
      </c>
      <c r="H29" s="6">
        <v>3700</v>
      </c>
    </row>
    <row r="30" spans="1:8" x14ac:dyDescent="0.2">
      <c r="A30" s="11" t="s">
        <v>81</v>
      </c>
      <c r="B30" s="27">
        <v>21757421.559999999</v>
      </c>
      <c r="C30" s="27">
        <v>36227.19</v>
      </c>
      <c r="D30" s="27">
        <f t="shared" si="0"/>
        <v>21793648.75</v>
      </c>
      <c r="E30" s="27">
        <v>357268.82</v>
      </c>
      <c r="F30" s="27">
        <v>357268.82</v>
      </c>
      <c r="G30" s="27">
        <f t="shared" si="1"/>
        <v>21436379.93</v>
      </c>
      <c r="H30" s="6">
        <v>3800</v>
      </c>
    </row>
    <row r="31" spans="1:8" x14ac:dyDescent="0.2">
      <c r="A31" s="11" t="s">
        <v>18</v>
      </c>
      <c r="B31" s="27">
        <v>5166689.7699999996</v>
      </c>
      <c r="C31" s="27">
        <v>1021347.2</v>
      </c>
      <c r="D31" s="27">
        <f t="shared" si="0"/>
        <v>6188036.9699999997</v>
      </c>
      <c r="E31" s="27">
        <v>2481726.4500000002</v>
      </c>
      <c r="F31" s="27">
        <v>2187338.83</v>
      </c>
      <c r="G31" s="27">
        <f t="shared" si="1"/>
        <v>3706310.5199999996</v>
      </c>
      <c r="H31" s="6">
        <v>3900</v>
      </c>
    </row>
    <row r="32" spans="1:8" x14ac:dyDescent="0.2">
      <c r="A32" s="9" t="s">
        <v>118</v>
      </c>
      <c r="B32" s="32">
        <f>SUM(B33:B41)</f>
        <v>25129615.890000001</v>
      </c>
      <c r="C32" s="32">
        <f>SUM(C33:C41)</f>
        <v>-566579.49000000011</v>
      </c>
      <c r="D32" s="32">
        <f t="shared" si="0"/>
        <v>24563036.400000002</v>
      </c>
      <c r="E32" s="32">
        <f>SUM(E33:E41)</f>
        <v>2519351.31</v>
      </c>
      <c r="F32" s="32">
        <f>SUM(F33:F41)</f>
        <v>2519351.31</v>
      </c>
      <c r="G32" s="32">
        <f t="shared" si="1"/>
        <v>22043685.090000004</v>
      </c>
      <c r="H32" s="10">
        <v>0</v>
      </c>
    </row>
    <row r="33" spans="1:8" x14ac:dyDescent="0.2">
      <c r="A33" s="11" t="s">
        <v>82</v>
      </c>
      <c r="B33" s="27">
        <v>8113331.8899999997</v>
      </c>
      <c r="C33" s="27">
        <v>0</v>
      </c>
      <c r="D33" s="27">
        <f t="shared" si="0"/>
        <v>8113331.8899999997</v>
      </c>
      <c r="E33" s="27">
        <v>1888573.37</v>
      </c>
      <c r="F33" s="27">
        <v>1888573.37</v>
      </c>
      <c r="G33" s="27">
        <f t="shared" si="1"/>
        <v>6224758.5199999996</v>
      </c>
      <c r="H33" s="6">
        <v>4100</v>
      </c>
    </row>
    <row r="34" spans="1:8" x14ac:dyDescent="0.2">
      <c r="A34" s="11" t="s">
        <v>83</v>
      </c>
      <c r="B34" s="27">
        <v>0</v>
      </c>
      <c r="C34" s="27">
        <v>0</v>
      </c>
      <c r="D34" s="27">
        <f t="shared" si="0"/>
        <v>0</v>
      </c>
      <c r="E34" s="27">
        <v>0</v>
      </c>
      <c r="F34" s="27">
        <v>0</v>
      </c>
      <c r="G34" s="27">
        <f t="shared" si="1"/>
        <v>0</v>
      </c>
      <c r="H34" s="6">
        <v>4200</v>
      </c>
    </row>
    <row r="35" spans="1:8" x14ac:dyDescent="0.2">
      <c r="A35" s="11" t="s">
        <v>84</v>
      </c>
      <c r="B35" s="27">
        <v>10843084</v>
      </c>
      <c r="C35" s="27">
        <v>-1127092.0900000001</v>
      </c>
      <c r="D35" s="27">
        <f t="shared" si="0"/>
        <v>9715991.9100000001</v>
      </c>
      <c r="E35" s="27">
        <v>120000</v>
      </c>
      <c r="F35" s="27">
        <v>120000</v>
      </c>
      <c r="G35" s="27">
        <f t="shared" si="1"/>
        <v>9595991.9100000001</v>
      </c>
      <c r="H35" s="6">
        <v>4300</v>
      </c>
    </row>
    <row r="36" spans="1:8" x14ac:dyDescent="0.2">
      <c r="A36" s="11" t="s">
        <v>85</v>
      </c>
      <c r="B36" s="27">
        <v>6173200</v>
      </c>
      <c r="C36" s="27">
        <v>560512.6</v>
      </c>
      <c r="D36" s="27">
        <f t="shared" si="0"/>
        <v>6733712.5999999996</v>
      </c>
      <c r="E36" s="27">
        <v>510777.94</v>
      </c>
      <c r="F36" s="27">
        <v>510777.94</v>
      </c>
      <c r="G36" s="27">
        <f t="shared" si="1"/>
        <v>6222934.6599999992</v>
      </c>
      <c r="H36" s="6">
        <v>4400</v>
      </c>
    </row>
    <row r="37" spans="1:8" x14ac:dyDescent="0.2">
      <c r="A37" s="11" t="s">
        <v>39</v>
      </c>
      <c r="B37" s="27">
        <v>0</v>
      </c>
      <c r="C37" s="27">
        <v>0</v>
      </c>
      <c r="D37" s="27">
        <f t="shared" si="0"/>
        <v>0</v>
      </c>
      <c r="E37" s="27">
        <v>0</v>
      </c>
      <c r="F37" s="27">
        <v>0</v>
      </c>
      <c r="G37" s="27">
        <f t="shared" si="1"/>
        <v>0</v>
      </c>
      <c r="H37" s="6">
        <v>4500</v>
      </c>
    </row>
    <row r="38" spans="1:8" x14ac:dyDescent="0.2">
      <c r="A38" s="11" t="s">
        <v>86</v>
      </c>
      <c r="B38" s="27">
        <v>0</v>
      </c>
      <c r="C38" s="27">
        <v>0</v>
      </c>
      <c r="D38" s="27">
        <f t="shared" si="0"/>
        <v>0</v>
      </c>
      <c r="E38" s="27">
        <v>0</v>
      </c>
      <c r="F38" s="27">
        <v>0</v>
      </c>
      <c r="G38" s="27">
        <f t="shared" si="1"/>
        <v>0</v>
      </c>
      <c r="H38" s="6">
        <v>4600</v>
      </c>
    </row>
    <row r="39" spans="1:8" x14ac:dyDescent="0.2">
      <c r="A39" s="11" t="s">
        <v>87</v>
      </c>
      <c r="B39" s="27">
        <v>0</v>
      </c>
      <c r="C39" s="27">
        <v>0</v>
      </c>
      <c r="D39" s="27">
        <f t="shared" si="0"/>
        <v>0</v>
      </c>
      <c r="E39" s="27">
        <v>0</v>
      </c>
      <c r="F39" s="27">
        <v>0</v>
      </c>
      <c r="G39" s="27">
        <f t="shared" si="1"/>
        <v>0</v>
      </c>
      <c r="H39" s="6">
        <v>4700</v>
      </c>
    </row>
    <row r="40" spans="1:8" x14ac:dyDescent="0.2">
      <c r="A40" s="11" t="s">
        <v>35</v>
      </c>
      <c r="B40" s="27">
        <v>0</v>
      </c>
      <c r="C40" s="27">
        <v>0</v>
      </c>
      <c r="D40" s="27">
        <f t="shared" si="0"/>
        <v>0</v>
      </c>
      <c r="E40" s="27">
        <v>0</v>
      </c>
      <c r="F40" s="27">
        <v>0</v>
      </c>
      <c r="G40" s="27">
        <f t="shared" si="1"/>
        <v>0</v>
      </c>
      <c r="H40" s="6">
        <v>4800</v>
      </c>
    </row>
    <row r="41" spans="1:8" x14ac:dyDescent="0.2">
      <c r="A41" s="11" t="s">
        <v>88</v>
      </c>
      <c r="B41" s="27">
        <v>0</v>
      </c>
      <c r="C41" s="27">
        <v>0</v>
      </c>
      <c r="D41" s="27">
        <f t="shared" si="0"/>
        <v>0</v>
      </c>
      <c r="E41" s="27">
        <v>0</v>
      </c>
      <c r="F41" s="27">
        <v>0</v>
      </c>
      <c r="G41" s="27">
        <f t="shared" si="1"/>
        <v>0</v>
      </c>
      <c r="H41" s="6">
        <v>4900</v>
      </c>
    </row>
    <row r="42" spans="1:8" x14ac:dyDescent="0.2">
      <c r="A42" s="9" t="s">
        <v>119</v>
      </c>
      <c r="B42" s="32">
        <f>SUM(B43:B51)</f>
        <v>3685900</v>
      </c>
      <c r="C42" s="32">
        <f>SUM(C43:C51)</f>
        <v>168000</v>
      </c>
      <c r="D42" s="32">
        <f t="shared" si="0"/>
        <v>3853900</v>
      </c>
      <c r="E42" s="32">
        <f>SUM(E43:E51)</f>
        <v>19700</v>
      </c>
      <c r="F42" s="32">
        <f>SUM(F43:F51)</f>
        <v>19700</v>
      </c>
      <c r="G42" s="32">
        <f t="shared" si="1"/>
        <v>3834200</v>
      </c>
      <c r="H42" s="10">
        <v>0</v>
      </c>
    </row>
    <row r="43" spans="1:8" x14ac:dyDescent="0.2">
      <c r="A43" s="3" t="s">
        <v>89</v>
      </c>
      <c r="B43" s="27">
        <v>35500</v>
      </c>
      <c r="C43" s="27">
        <v>168000</v>
      </c>
      <c r="D43" s="27">
        <f t="shared" si="0"/>
        <v>203500</v>
      </c>
      <c r="E43" s="27">
        <v>19700</v>
      </c>
      <c r="F43" s="27">
        <v>19700</v>
      </c>
      <c r="G43" s="27">
        <f t="shared" si="1"/>
        <v>183800</v>
      </c>
      <c r="H43" s="6">
        <v>5100</v>
      </c>
    </row>
    <row r="44" spans="1:8" x14ac:dyDescent="0.2">
      <c r="A44" s="11" t="s">
        <v>90</v>
      </c>
      <c r="B44" s="27">
        <v>0</v>
      </c>
      <c r="C44" s="27">
        <v>0</v>
      </c>
      <c r="D44" s="27">
        <f t="shared" si="0"/>
        <v>0</v>
      </c>
      <c r="E44" s="27">
        <v>0</v>
      </c>
      <c r="F44" s="27">
        <v>0</v>
      </c>
      <c r="G44" s="27">
        <f t="shared" si="1"/>
        <v>0</v>
      </c>
      <c r="H44" s="6">
        <v>5200</v>
      </c>
    </row>
    <row r="45" spans="1:8" x14ac:dyDescent="0.2">
      <c r="A45" s="11" t="s">
        <v>91</v>
      </c>
      <c r="B45" s="27">
        <v>0</v>
      </c>
      <c r="C45" s="27">
        <v>0</v>
      </c>
      <c r="D45" s="27">
        <f t="shared" si="0"/>
        <v>0</v>
      </c>
      <c r="E45" s="27">
        <v>0</v>
      </c>
      <c r="F45" s="27">
        <v>0</v>
      </c>
      <c r="G45" s="27">
        <f t="shared" si="1"/>
        <v>0</v>
      </c>
      <c r="H45" s="6">
        <v>5300</v>
      </c>
    </row>
    <row r="46" spans="1:8" x14ac:dyDescent="0.2">
      <c r="A46" s="11" t="s">
        <v>92</v>
      </c>
      <c r="B46" s="27">
        <v>3640000</v>
      </c>
      <c r="C46" s="27">
        <v>0</v>
      </c>
      <c r="D46" s="27">
        <f t="shared" si="0"/>
        <v>3640000</v>
      </c>
      <c r="E46" s="27">
        <v>0</v>
      </c>
      <c r="F46" s="27">
        <v>0</v>
      </c>
      <c r="G46" s="27">
        <f t="shared" si="1"/>
        <v>3640000</v>
      </c>
      <c r="H46" s="6">
        <v>5400</v>
      </c>
    </row>
    <row r="47" spans="1:8" x14ac:dyDescent="0.2">
      <c r="A47" s="11" t="s">
        <v>93</v>
      </c>
      <c r="B47" s="27">
        <v>0</v>
      </c>
      <c r="C47" s="27">
        <v>0</v>
      </c>
      <c r="D47" s="27">
        <f t="shared" si="0"/>
        <v>0</v>
      </c>
      <c r="E47" s="27">
        <v>0</v>
      </c>
      <c r="F47" s="27">
        <v>0</v>
      </c>
      <c r="G47" s="27">
        <f t="shared" si="1"/>
        <v>0</v>
      </c>
      <c r="H47" s="6">
        <v>5500</v>
      </c>
    </row>
    <row r="48" spans="1:8" x14ac:dyDescent="0.2">
      <c r="A48" s="11" t="s">
        <v>94</v>
      </c>
      <c r="B48" s="27">
        <v>10400</v>
      </c>
      <c r="C48" s="27">
        <v>0</v>
      </c>
      <c r="D48" s="27">
        <f t="shared" si="0"/>
        <v>10400</v>
      </c>
      <c r="E48" s="27">
        <v>0</v>
      </c>
      <c r="F48" s="27">
        <v>0</v>
      </c>
      <c r="G48" s="27">
        <f t="shared" si="1"/>
        <v>10400</v>
      </c>
      <c r="H48" s="6">
        <v>5600</v>
      </c>
    </row>
    <row r="49" spans="1:8" x14ac:dyDescent="0.2">
      <c r="A49" s="11" t="s">
        <v>95</v>
      </c>
      <c r="B49" s="27">
        <v>0</v>
      </c>
      <c r="C49" s="27">
        <v>0</v>
      </c>
      <c r="D49" s="27">
        <f t="shared" si="0"/>
        <v>0</v>
      </c>
      <c r="E49" s="27">
        <v>0</v>
      </c>
      <c r="F49" s="27">
        <v>0</v>
      </c>
      <c r="G49" s="27">
        <f t="shared" si="1"/>
        <v>0</v>
      </c>
      <c r="H49" s="6">
        <v>5700</v>
      </c>
    </row>
    <row r="50" spans="1:8" x14ac:dyDescent="0.2">
      <c r="A50" s="11" t="s">
        <v>96</v>
      </c>
      <c r="B50" s="27">
        <v>0</v>
      </c>
      <c r="C50" s="27">
        <v>0</v>
      </c>
      <c r="D50" s="27">
        <f t="shared" si="0"/>
        <v>0</v>
      </c>
      <c r="E50" s="27">
        <v>0</v>
      </c>
      <c r="F50" s="27">
        <v>0</v>
      </c>
      <c r="G50" s="27">
        <f t="shared" si="1"/>
        <v>0</v>
      </c>
      <c r="H50" s="6">
        <v>5800</v>
      </c>
    </row>
    <row r="51" spans="1:8" x14ac:dyDescent="0.2">
      <c r="A51" s="11" t="s">
        <v>97</v>
      </c>
      <c r="B51" s="27">
        <v>0</v>
      </c>
      <c r="C51" s="27">
        <v>0</v>
      </c>
      <c r="D51" s="27">
        <f t="shared" si="0"/>
        <v>0</v>
      </c>
      <c r="E51" s="27">
        <v>0</v>
      </c>
      <c r="F51" s="27">
        <v>0</v>
      </c>
      <c r="G51" s="27">
        <f t="shared" si="1"/>
        <v>0</v>
      </c>
      <c r="H51" s="6">
        <v>5900</v>
      </c>
    </row>
    <row r="52" spans="1:8" x14ac:dyDescent="0.2">
      <c r="A52" s="9" t="s">
        <v>59</v>
      </c>
      <c r="B52" s="32">
        <f>SUM(B53:B55)</f>
        <v>45024560.829999998</v>
      </c>
      <c r="C52" s="32">
        <f>SUM(C53:C55)</f>
        <v>-191363.67</v>
      </c>
      <c r="D52" s="32">
        <f t="shared" si="0"/>
        <v>44833197.159999996</v>
      </c>
      <c r="E52" s="32">
        <f>SUM(E53:E55)</f>
        <v>2032888.36</v>
      </c>
      <c r="F52" s="32">
        <f>SUM(F53:F55)</f>
        <v>2032888.35</v>
      </c>
      <c r="G52" s="32">
        <f t="shared" si="1"/>
        <v>42800308.799999997</v>
      </c>
      <c r="H52" s="10">
        <v>0</v>
      </c>
    </row>
    <row r="53" spans="1:8" x14ac:dyDescent="0.2">
      <c r="A53" s="11" t="s">
        <v>98</v>
      </c>
      <c r="B53" s="27">
        <v>45024560.829999998</v>
      </c>
      <c r="C53" s="27">
        <v>-191363.67</v>
      </c>
      <c r="D53" s="27">
        <f t="shared" si="0"/>
        <v>44833197.159999996</v>
      </c>
      <c r="E53" s="27">
        <v>2032888.36</v>
      </c>
      <c r="F53" s="27">
        <v>2032888.35</v>
      </c>
      <c r="G53" s="27">
        <f t="shared" si="1"/>
        <v>42800308.799999997</v>
      </c>
      <c r="H53" s="6">
        <v>6100</v>
      </c>
    </row>
    <row r="54" spans="1:8" x14ac:dyDescent="0.2">
      <c r="A54" s="11" t="s">
        <v>99</v>
      </c>
      <c r="B54" s="27">
        <v>0</v>
      </c>
      <c r="C54" s="27">
        <v>0</v>
      </c>
      <c r="D54" s="27">
        <f t="shared" si="0"/>
        <v>0</v>
      </c>
      <c r="E54" s="27">
        <v>0</v>
      </c>
      <c r="F54" s="27">
        <v>0</v>
      </c>
      <c r="G54" s="27">
        <f t="shared" si="1"/>
        <v>0</v>
      </c>
      <c r="H54" s="6">
        <v>6200</v>
      </c>
    </row>
    <row r="55" spans="1:8" x14ac:dyDescent="0.2">
      <c r="A55" s="11" t="s">
        <v>100</v>
      </c>
      <c r="B55" s="27">
        <v>0</v>
      </c>
      <c r="C55" s="27">
        <v>0</v>
      </c>
      <c r="D55" s="27">
        <f t="shared" si="0"/>
        <v>0</v>
      </c>
      <c r="E55" s="27">
        <v>0</v>
      </c>
      <c r="F55" s="27">
        <v>0</v>
      </c>
      <c r="G55" s="27">
        <f t="shared" si="1"/>
        <v>0</v>
      </c>
      <c r="H55" s="6">
        <v>6300</v>
      </c>
    </row>
    <row r="56" spans="1:8" x14ac:dyDescent="0.2">
      <c r="A56" s="9" t="s">
        <v>120</v>
      </c>
      <c r="B56" s="32">
        <f>SUM(B57:B63)</f>
        <v>0</v>
      </c>
      <c r="C56" s="32">
        <f>SUM(C57:C63)</f>
        <v>0</v>
      </c>
      <c r="D56" s="32">
        <f t="shared" si="0"/>
        <v>0</v>
      </c>
      <c r="E56" s="32">
        <f>SUM(E57:E63)</f>
        <v>0</v>
      </c>
      <c r="F56" s="32">
        <f>SUM(F57:F63)</f>
        <v>0</v>
      </c>
      <c r="G56" s="32">
        <f t="shared" si="1"/>
        <v>0</v>
      </c>
      <c r="H56" s="10">
        <v>0</v>
      </c>
    </row>
    <row r="57" spans="1:8" x14ac:dyDescent="0.2">
      <c r="A57" s="11" t="s">
        <v>127</v>
      </c>
      <c r="B57" s="27">
        <v>0</v>
      </c>
      <c r="C57" s="27">
        <v>0</v>
      </c>
      <c r="D57" s="27">
        <f t="shared" si="0"/>
        <v>0</v>
      </c>
      <c r="E57" s="27">
        <v>0</v>
      </c>
      <c r="F57" s="27">
        <v>0</v>
      </c>
      <c r="G57" s="27">
        <f t="shared" si="1"/>
        <v>0</v>
      </c>
      <c r="H57" s="6">
        <v>7100</v>
      </c>
    </row>
    <row r="58" spans="1:8" x14ac:dyDescent="0.2">
      <c r="A58" s="11" t="s">
        <v>101</v>
      </c>
      <c r="B58" s="27">
        <v>0</v>
      </c>
      <c r="C58" s="27">
        <v>0</v>
      </c>
      <c r="D58" s="27">
        <f t="shared" si="0"/>
        <v>0</v>
      </c>
      <c r="E58" s="27">
        <v>0</v>
      </c>
      <c r="F58" s="27">
        <v>0</v>
      </c>
      <c r="G58" s="27">
        <f t="shared" si="1"/>
        <v>0</v>
      </c>
      <c r="H58" s="6">
        <v>7200</v>
      </c>
    </row>
    <row r="59" spans="1:8" x14ac:dyDescent="0.2">
      <c r="A59" s="11" t="s">
        <v>102</v>
      </c>
      <c r="B59" s="27">
        <v>0</v>
      </c>
      <c r="C59" s="27">
        <v>0</v>
      </c>
      <c r="D59" s="27">
        <f t="shared" si="0"/>
        <v>0</v>
      </c>
      <c r="E59" s="27">
        <v>0</v>
      </c>
      <c r="F59" s="27">
        <v>0</v>
      </c>
      <c r="G59" s="27">
        <f t="shared" si="1"/>
        <v>0</v>
      </c>
      <c r="H59" s="6">
        <v>7300</v>
      </c>
    </row>
    <row r="60" spans="1:8" x14ac:dyDescent="0.2">
      <c r="A60" s="11" t="s">
        <v>103</v>
      </c>
      <c r="B60" s="27">
        <v>0</v>
      </c>
      <c r="C60" s="27">
        <v>0</v>
      </c>
      <c r="D60" s="27">
        <f t="shared" si="0"/>
        <v>0</v>
      </c>
      <c r="E60" s="27">
        <v>0</v>
      </c>
      <c r="F60" s="27">
        <v>0</v>
      </c>
      <c r="G60" s="27">
        <f t="shared" si="1"/>
        <v>0</v>
      </c>
      <c r="H60" s="6">
        <v>7400</v>
      </c>
    </row>
    <row r="61" spans="1:8" x14ac:dyDescent="0.2">
      <c r="A61" s="11" t="s">
        <v>104</v>
      </c>
      <c r="B61" s="27">
        <v>0</v>
      </c>
      <c r="C61" s="27">
        <v>0</v>
      </c>
      <c r="D61" s="27">
        <f t="shared" si="0"/>
        <v>0</v>
      </c>
      <c r="E61" s="27">
        <v>0</v>
      </c>
      <c r="F61" s="27">
        <v>0</v>
      </c>
      <c r="G61" s="27">
        <f t="shared" si="1"/>
        <v>0</v>
      </c>
      <c r="H61" s="6">
        <v>7500</v>
      </c>
    </row>
    <row r="62" spans="1:8" x14ac:dyDescent="0.2">
      <c r="A62" s="11" t="s">
        <v>105</v>
      </c>
      <c r="B62" s="27">
        <v>0</v>
      </c>
      <c r="C62" s="27">
        <v>0</v>
      </c>
      <c r="D62" s="27">
        <f t="shared" si="0"/>
        <v>0</v>
      </c>
      <c r="E62" s="27">
        <v>0</v>
      </c>
      <c r="F62" s="27">
        <v>0</v>
      </c>
      <c r="G62" s="27">
        <f t="shared" si="1"/>
        <v>0</v>
      </c>
      <c r="H62" s="6">
        <v>7600</v>
      </c>
    </row>
    <row r="63" spans="1:8" x14ac:dyDescent="0.2">
      <c r="A63" s="11" t="s">
        <v>106</v>
      </c>
      <c r="B63" s="27">
        <v>0</v>
      </c>
      <c r="C63" s="27">
        <v>0</v>
      </c>
      <c r="D63" s="27">
        <f t="shared" si="0"/>
        <v>0</v>
      </c>
      <c r="E63" s="27">
        <v>0</v>
      </c>
      <c r="F63" s="27">
        <v>0</v>
      </c>
      <c r="G63" s="27">
        <f t="shared" si="1"/>
        <v>0</v>
      </c>
      <c r="H63" s="6">
        <v>7900</v>
      </c>
    </row>
    <row r="64" spans="1:8" x14ac:dyDescent="0.2">
      <c r="A64" s="9" t="s">
        <v>121</v>
      </c>
      <c r="B64" s="32">
        <f>SUM(B65:B67)</f>
        <v>0</v>
      </c>
      <c r="C64" s="32">
        <f>SUM(C65:C67)</f>
        <v>0</v>
      </c>
      <c r="D64" s="32">
        <f t="shared" si="0"/>
        <v>0</v>
      </c>
      <c r="E64" s="32">
        <f>SUM(E65:E67)</f>
        <v>0</v>
      </c>
      <c r="F64" s="32">
        <f>SUM(F65:F67)</f>
        <v>0</v>
      </c>
      <c r="G64" s="32">
        <f t="shared" si="1"/>
        <v>0</v>
      </c>
      <c r="H64" s="10">
        <v>0</v>
      </c>
    </row>
    <row r="65" spans="1:8" x14ac:dyDescent="0.2">
      <c r="A65" s="11" t="s">
        <v>36</v>
      </c>
      <c r="B65" s="27">
        <v>0</v>
      </c>
      <c r="C65" s="27">
        <v>0</v>
      </c>
      <c r="D65" s="27">
        <f t="shared" si="0"/>
        <v>0</v>
      </c>
      <c r="E65" s="27">
        <v>0</v>
      </c>
      <c r="F65" s="27">
        <v>0</v>
      </c>
      <c r="G65" s="27">
        <f t="shared" si="1"/>
        <v>0</v>
      </c>
      <c r="H65" s="6">
        <v>8100</v>
      </c>
    </row>
    <row r="66" spans="1:8" x14ac:dyDescent="0.2">
      <c r="A66" s="11" t="s">
        <v>37</v>
      </c>
      <c r="B66" s="27">
        <v>0</v>
      </c>
      <c r="C66" s="27">
        <v>0</v>
      </c>
      <c r="D66" s="27">
        <f t="shared" si="0"/>
        <v>0</v>
      </c>
      <c r="E66" s="27">
        <v>0</v>
      </c>
      <c r="F66" s="27">
        <v>0</v>
      </c>
      <c r="G66" s="27">
        <f t="shared" si="1"/>
        <v>0</v>
      </c>
      <c r="H66" s="6">
        <v>8300</v>
      </c>
    </row>
    <row r="67" spans="1:8" x14ac:dyDescent="0.2">
      <c r="A67" s="11" t="s">
        <v>38</v>
      </c>
      <c r="B67" s="27">
        <v>0</v>
      </c>
      <c r="C67" s="27">
        <v>0</v>
      </c>
      <c r="D67" s="27">
        <f t="shared" si="0"/>
        <v>0</v>
      </c>
      <c r="E67" s="27">
        <v>0</v>
      </c>
      <c r="F67" s="27">
        <v>0</v>
      </c>
      <c r="G67" s="27">
        <f t="shared" si="1"/>
        <v>0</v>
      </c>
      <c r="H67" s="6">
        <v>8500</v>
      </c>
    </row>
    <row r="68" spans="1:8" x14ac:dyDescent="0.2">
      <c r="A68" s="9" t="s">
        <v>60</v>
      </c>
      <c r="B68" s="32">
        <f>SUM(B69:B75)</f>
        <v>0</v>
      </c>
      <c r="C68" s="32">
        <f>SUM(C69:C75)</f>
        <v>4215040</v>
      </c>
      <c r="D68" s="32">
        <f t="shared" si="0"/>
        <v>4215040</v>
      </c>
      <c r="E68" s="32">
        <f>SUM(E69:E75)</f>
        <v>3093800</v>
      </c>
      <c r="F68" s="32">
        <f>SUM(F69:F75)</f>
        <v>3093800</v>
      </c>
      <c r="G68" s="32">
        <f t="shared" si="1"/>
        <v>1121240</v>
      </c>
      <c r="H68" s="10">
        <v>0</v>
      </c>
    </row>
    <row r="69" spans="1:8" x14ac:dyDescent="0.2">
      <c r="A69" s="11" t="s">
        <v>107</v>
      </c>
      <c r="B69" s="27">
        <v>0</v>
      </c>
      <c r="C69" s="27">
        <v>4000000</v>
      </c>
      <c r="D69" s="27">
        <f t="shared" ref="D69:D75" si="2">B69+C69</f>
        <v>4000000</v>
      </c>
      <c r="E69" s="27">
        <v>3000000</v>
      </c>
      <c r="F69" s="27">
        <v>3000000</v>
      </c>
      <c r="G69" s="27">
        <f t="shared" ref="G69:G75" si="3">D69-E69</f>
        <v>1000000</v>
      </c>
      <c r="H69" s="6">
        <v>9100</v>
      </c>
    </row>
    <row r="70" spans="1:8" x14ac:dyDescent="0.2">
      <c r="A70" s="11" t="s">
        <v>108</v>
      </c>
      <c r="B70" s="27">
        <v>0</v>
      </c>
      <c r="C70" s="27">
        <v>215040</v>
      </c>
      <c r="D70" s="27">
        <f t="shared" si="2"/>
        <v>215040</v>
      </c>
      <c r="E70" s="27">
        <v>93800</v>
      </c>
      <c r="F70" s="27">
        <v>93800</v>
      </c>
      <c r="G70" s="27">
        <f t="shared" si="3"/>
        <v>121240</v>
      </c>
      <c r="H70" s="6">
        <v>9200</v>
      </c>
    </row>
    <row r="71" spans="1:8" x14ac:dyDescent="0.2">
      <c r="A71" s="11" t="s">
        <v>109</v>
      </c>
      <c r="B71" s="27">
        <v>0</v>
      </c>
      <c r="C71" s="27">
        <v>0</v>
      </c>
      <c r="D71" s="27">
        <f t="shared" si="2"/>
        <v>0</v>
      </c>
      <c r="E71" s="27">
        <v>0</v>
      </c>
      <c r="F71" s="27">
        <v>0</v>
      </c>
      <c r="G71" s="27">
        <f t="shared" si="3"/>
        <v>0</v>
      </c>
      <c r="H71" s="6">
        <v>9300</v>
      </c>
    </row>
    <row r="72" spans="1:8" x14ac:dyDescent="0.2">
      <c r="A72" s="11" t="s">
        <v>110</v>
      </c>
      <c r="B72" s="27">
        <v>0</v>
      </c>
      <c r="C72" s="27">
        <v>0</v>
      </c>
      <c r="D72" s="27">
        <f t="shared" si="2"/>
        <v>0</v>
      </c>
      <c r="E72" s="27">
        <v>0</v>
      </c>
      <c r="F72" s="27">
        <v>0</v>
      </c>
      <c r="G72" s="27">
        <f t="shared" si="3"/>
        <v>0</v>
      </c>
      <c r="H72" s="6">
        <v>9400</v>
      </c>
    </row>
    <row r="73" spans="1:8" x14ac:dyDescent="0.2">
      <c r="A73" s="11" t="s">
        <v>111</v>
      </c>
      <c r="B73" s="27">
        <v>0</v>
      </c>
      <c r="C73" s="27">
        <v>0</v>
      </c>
      <c r="D73" s="27">
        <f t="shared" si="2"/>
        <v>0</v>
      </c>
      <c r="E73" s="27">
        <v>0</v>
      </c>
      <c r="F73" s="27">
        <v>0</v>
      </c>
      <c r="G73" s="27">
        <f t="shared" si="3"/>
        <v>0</v>
      </c>
      <c r="H73" s="6">
        <v>9500</v>
      </c>
    </row>
    <row r="74" spans="1:8" x14ac:dyDescent="0.2">
      <c r="A74" s="11" t="s">
        <v>112</v>
      </c>
      <c r="B74" s="27">
        <v>0</v>
      </c>
      <c r="C74" s="27">
        <v>0</v>
      </c>
      <c r="D74" s="27">
        <f t="shared" si="2"/>
        <v>0</v>
      </c>
      <c r="E74" s="27">
        <v>0</v>
      </c>
      <c r="F74" s="27">
        <v>0</v>
      </c>
      <c r="G74" s="27">
        <f t="shared" si="3"/>
        <v>0</v>
      </c>
      <c r="H74" s="6">
        <v>9600</v>
      </c>
    </row>
    <row r="75" spans="1:8" x14ac:dyDescent="0.2">
      <c r="A75" s="12" t="s">
        <v>113</v>
      </c>
      <c r="B75" s="29">
        <v>0</v>
      </c>
      <c r="C75" s="29">
        <v>0</v>
      </c>
      <c r="D75" s="29">
        <f t="shared" si="2"/>
        <v>0</v>
      </c>
      <c r="E75" s="29">
        <v>0</v>
      </c>
      <c r="F75" s="29">
        <v>0</v>
      </c>
      <c r="G75" s="29">
        <f t="shared" si="3"/>
        <v>0</v>
      </c>
      <c r="H75" s="6">
        <v>9900</v>
      </c>
    </row>
    <row r="76" spans="1:8" x14ac:dyDescent="0.2">
      <c r="A76" s="7" t="s">
        <v>122</v>
      </c>
      <c r="B76" s="30">
        <f t="shared" ref="B76:G76" si="4">SUM(B4+B12+B22+B32+B42+B52+B56+B64+B68)</f>
        <v>246126365.66999996</v>
      </c>
      <c r="C76" s="30">
        <f t="shared" si="4"/>
        <v>9590527.2300000004</v>
      </c>
      <c r="D76" s="30">
        <f t="shared" si="4"/>
        <v>255716892.90000001</v>
      </c>
      <c r="E76" s="30">
        <f t="shared" si="4"/>
        <v>43540360.460000008</v>
      </c>
      <c r="F76" s="30">
        <f t="shared" si="4"/>
        <v>43163907.490000002</v>
      </c>
      <c r="G76" s="30">
        <f t="shared" si="4"/>
        <v>212176532.44</v>
      </c>
    </row>
    <row r="78" spans="1:8" x14ac:dyDescent="0.2">
      <c r="A78" s="1" t="s">
        <v>115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tabSelected="1" workbookViewId="0">
      <selection activeCell="B15" sqref="B15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40" t="s">
        <v>172</v>
      </c>
      <c r="B1" s="41"/>
      <c r="C1" s="41"/>
      <c r="D1" s="41"/>
      <c r="E1" s="41"/>
      <c r="F1" s="41"/>
      <c r="G1" s="42"/>
    </row>
    <row r="2" spans="1:7" ht="11.25" customHeight="1" x14ac:dyDescent="0.2">
      <c r="A2" s="23"/>
      <c r="B2" s="43" t="s">
        <v>56</v>
      </c>
      <c r="C2" s="44"/>
      <c r="D2" s="44"/>
      <c r="E2" s="44"/>
      <c r="F2" s="45"/>
      <c r="G2" s="35" t="s">
        <v>55</v>
      </c>
    </row>
    <row r="3" spans="1:7" ht="24.95" customHeight="1" x14ac:dyDescent="0.2">
      <c r="A3" s="19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6"/>
    </row>
    <row r="4" spans="1:7" x14ac:dyDescent="0.2">
      <c r="A4" s="24"/>
      <c r="B4" s="25"/>
      <c r="C4" s="25"/>
      <c r="D4" s="25"/>
      <c r="E4" s="25"/>
      <c r="F4" s="25"/>
      <c r="G4" s="25"/>
    </row>
    <row r="5" spans="1:7" x14ac:dyDescent="0.2">
      <c r="A5" s="5" t="s">
        <v>15</v>
      </c>
      <c r="B5" s="32">
        <f t="shared" ref="B5:G5" si="0">SUM(B6:B13)</f>
        <v>124754550.78000002</v>
      </c>
      <c r="C5" s="32">
        <f t="shared" si="0"/>
        <v>8737059.2400000002</v>
      </c>
      <c r="D5" s="32">
        <f t="shared" si="0"/>
        <v>133491610.02</v>
      </c>
      <c r="E5" s="32">
        <f t="shared" si="0"/>
        <v>29318997.140000001</v>
      </c>
      <c r="F5" s="32">
        <f t="shared" si="0"/>
        <v>29049193.640000001</v>
      </c>
      <c r="G5" s="32">
        <f t="shared" si="0"/>
        <v>104172612.88</v>
      </c>
    </row>
    <row r="6" spans="1:7" x14ac:dyDescent="0.2">
      <c r="A6" s="17" t="s">
        <v>40</v>
      </c>
      <c r="B6" s="27">
        <v>4643068.9800000004</v>
      </c>
      <c r="C6" s="27">
        <v>0.01</v>
      </c>
      <c r="D6" s="27">
        <f>B6+C6</f>
        <v>4643068.99</v>
      </c>
      <c r="E6" s="27">
        <v>1062323.32</v>
      </c>
      <c r="F6" s="27">
        <v>1053141.56</v>
      </c>
      <c r="G6" s="27">
        <f>D6-E6</f>
        <v>3580745.67</v>
      </c>
    </row>
    <row r="7" spans="1:7" x14ac:dyDescent="0.2">
      <c r="A7" s="17" t="s">
        <v>16</v>
      </c>
      <c r="B7" s="27">
        <v>975323.35</v>
      </c>
      <c r="C7" s="27">
        <v>0</v>
      </c>
      <c r="D7" s="27">
        <f t="shared" ref="D7:D13" si="1">B7+C7</f>
        <v>975323.35</v>
      </c>
      <c r="E7" s="27">
        <v>213828.26</v>
      </c>
      <c r="F7" s="27">
        <v>211905.42</v>
      </c>
      <c r="G7" s="27">
        <f t="shared" ref="G7:G13" si="2">D7-E7</f>
        <v>761495.09</v>
      </c>
    </row>
    <row r="8" spans="1:7" x14ac:dyDescent="0.2">
      <c r="A8" s="17" t="s">
        <v>116</v>
      </c>
      <c r="B8" s="27">
        <v>49284326.270000003</v>
      </c>
      <c r="C8" s="27">
        <v>1118703.3999999999</v>
      </c>
      <c r="D8" s="27">
        <f t="shared" si="1"/>
        <v>50403029.670000002</v>
      </c>
      <c r="E8" s="27">
        <v>5923672.4900000002</v>
      </c>
      <c r="F8" s="27">
        <v>5748734.3700000001</v>
      </c>
      <c r="G8" s="27">
        <f t="shared" si="2"/>
        <v>44479357.18</v>
      </c>
    </row>
    <row r="9" spans="1:7" x14ac:dyDescent="0.2">
      <c r="A9" s="17" t="s">
        <v>3</v>
      </c>
      <c r="B9" s="27">
        <v>0</v>
      </c>
      <c r="C9" s="27">
        <v>0</v>
      </c>
      <c r="D9" s="27">
        <f t="shared" si="1"/>
        <v>0</v>
      </c>
      <c r="E9" s="27">
        <v>0</v>
      </c>
      <c r="F9" s="27">
        <v>0</v>
      </c>
      <c r="G9" s="27">
        <f t="shared" si="2"/>
        <v>0</v>
      </c>
    </row>
    <row r="10" spans="1:7" x14ac:dyDescent="0.2">
      <c r="A10" s="17" t="s">
        <v>22</v>
      </c>
      <c r="B10" s="27">
        <v>7778234.9100000001</v>
      </c>
      <c r="C10" s="27">
        <v>4120000</v>
      </c>
      <c r="D10" s="27">
        <f t="shared" si="1"/>
        <v>11898234.91</v>
      </c>
      <c r="E10" s="27">
        <v>4331742.6500000004</v>
      </c>
      <c r="F10" s="27">
        <v>4321359.84</v>
      </c>
      <c r="G10" s="27">
        <f t="shared" si="2"/>
        <v>7566492.2599999998</v>
      </c>
    </row>
    <row r="11" spans="1:7" x14ac:dyDescent="0.2">
      <c r="A11" s="17" t="s">
        <v>17</v>
      </c>
      <c r="B11" s="27">
        <v>0</v>
      </c>
      <c r="C11" s="27">
        <v>0</v>
      </c>
      <c r="D11" s="27">
        <f t="shared" si="1"/>
        <v>0</v>
      </c>
      <c r="E11" s="27">
        <v>0</v>
      </c>
      <c r="F11" s="27">
        <v>0</v>
      </c>
      <c r="G11" s="27">
        <f t="shared" si="2"/>
        <v>0</v>
      </c>
    </row>
    <row r="12" spans="1:7" x14ac:dyDescent="0.2">
      <c r="A12" s="17" t="s">
        <v>41</v>
      </c>
      <c r="B12" s="27">
        <v>41368626.57</v>
      </c>
      <c r="C12" s="27">
        <v>498355.83</v>
      </c>
      <c r="D12" s="27">
        <f t="shared" si="1"/>
        <v>41866982.399999999</v>
      </c>
      <c r="E12" s="27">
        <v>9756365.8200000003</v>
      </c>
      <c r="F12" s="27">
        <v>9691505.6899999995</v>
      </c>
      <c r="G12" s="27">
        <f t="shared" si="2"/>
        <v>32110616.579999998</v>
      </c>
    </row>
    <row r="13" spans="1:7" x14ac:dyDescent="0.2">
      <c r="A13" s="17" t="s">
        <v>18</v>
      </c>
      <c r="B13" s="27">
        <v>20704970.699999999</v>
      </c>
      <c r="C13" s="27">
        <v>3000000</v>
      </c>
      <c r="D13" s="27">
        <f t="shared" si="1"/>
        <v>23704970.699999999</v>
      </c>
      <c r="E13" s="27">
        <v>8031064.5999999996</v>
      </c>
      <c r="F13" s="27">
        <v>8022546.7599999998</v>
      </c>
      <c r="G13" s="27">
        <f t="shared" si="2"/>
        <v>15673906.1</v>
      </c>
    </row>
    <row r="14" spans="1:7" x14ac:dyDescent="0.2">
      <c r="A14" s="17"/>
      <c r="B14" s="27"/>
      <c r="C14" s="27"/>
      <c r="D14" s="27"/>
      <c r="E14" s="27"/>
      <c r="F14" s="27"/>
      <c r="G14" s="27"/>
    </row>
    <row r="15" spans="1:7" x14ac:dyDescent="0.2">
      <c r="A15" s="5" t="s">
        <v>19</v>
      </c>
      <c r="B15" s="32">
        <f t="shared" ref="B15:G15" si="3">SUM(B16:B22)</f>
        <v>104722337.79000001</v>
      </c>
      <c r="C15" s="32">
        <f t="shared" si="3"/>
        <v>1980560.08</v>
      </c>
      <c r="D15" s="32">
        <f t="shared" si="3"/>
        <v>106702897.87</v>
      </c>
      <c r="E15" s="32">
        <f t="shared" si="3"/>
        <v>13259978.530000001</v>
      </c>
      <c r="F15" s="32">
        <f t="shared" si="3"/>
        <v>13160582.52</v>
      </c>
      <c r="G15" s="32">
        <f t="shared" si="3"/>
        <v>93442919.340000018</v>
      </c>
    </row>
    <row r="16" spans="1:7" x14ac:dyDescent="0.2">
      <c r="A16" s="17" t="s">
        <v>42</v>
      </c>
      <c r="B16" s="27">
        <v>3833535.15</v>
      </c>
      <c r="C16" s="27">
        <v>97564.08</v>
      </c>
      <c r="D16" s="27">
        <f>B16+C16</f>
        <v>3931099.23</v>
      </c>
      <c r="E16" s="27">
        <v>714201.39</v>
      </c>
      <c r="F16" s="27">
        <v>707751.33</v>
      </c>
      <c r="G16" s="27">
        <f t="shared" ref="G16:G22" si="4">D16-E16</f>
        <v>3216897.84</v>
      </c>
    </row>
    <row r="17" spans="1:7" x14ac:dyDescent="0.2">
      <c r="A17" s="17" t="s">
        <v>27</v>
      </c>
      <c r="B17" s="27">
        <v>94771580.010000005</v>
      </c>
      <c r="C17" s="27">
        <v>1846768.81</v>
      </c>
      <c r="D17" s="27">
        <f t="shared" ref="D17:D22" si="5">B17+C17</f>
        <v>96618348.820000008</v>
      </c>
      <c r="E17" s="27">
        <v>11586549.960000001</v>
      </c>
      <c r="F17" s="27">
        <v>11500033.65</v>
      </c>
      <c r="G17" s="27">
        <f t="shared" si="4"/>
        <v>85031798.860000014</v>
      </c>
    </row>
    <row r="18" spans="1:7" x14ac:dyDescent="0.2">
      <c r="A18" s="17" t="s">
        <v>20</v>
      </c>
      <c r="B18" s="27">
        <v>0</v>
      </c>
      <c r="C18" s="27">
        <v>0</v>
      </c>
      <c r="D18" s="27">
        <f t="shared" si="5"/>
        <v>0</v>
      </c>
      <c r="E18" s="27">
        <v>0</v>
      </c>
      <c r="F18" s="27">
        <v>0</v>
      </c>
      <c r="G18" s="27">
        <f t="shared" si="4"/>
        <v>0</v>
      </c>
    </row>
    <row r="19" spans="1:7" x14ac:dyDescent="0.2">
      <c r="A19" s="17" t="s">
        <v>43</v>
      </c>
      <c r="B19" s="27">
        <v>4843505.0599999996</v>
      </c>
      <c r="C19" s="27">
        <v>0</v>
      </c>
      <c r="D19" s="27">
        <f t="shared" si="5"/>
        <v>4843505.0599999996</v>
      </c>
      <c r="E19" s="27">
        <v>826207.36</v>
      </c>
      <c r="F19" s="27">
        <v>820856.92</v>
      </c>
      <c r="G19" s="27">
        <f t="shared" si="4"/>
        <v>4017297.6999999997</v>
      </c>
    </row>
    <row r="20" spans="1:7" x14ac:dyDescent="0.2">
      <c r="A20" s="17" t="s">
        <v>44</v>
      </c>
      <c r="B20" s="27">
        <v>260000</v>
      </c>
      <c r="C20" s="27">
        <v>0</v>
      </c>
      <c r="D20" s="27">
        <f t="shared" si="5"/>
        <v>260000</v>
      </c>
      <c r="E20" s="27">
        <v>0</v>
      </c>
      <c r="F20" s="27">
        <v>0</v>
      </c>
      <c r="G20" s="27">
        <f t="shared" si="4"/>
        <v>260000</v>
      </c>
    </row>
    <row r="21" spans="1:7" x14ac:dyDescent="0.2">
      <c r="A21" s="17" t="s">
        <v>45</v>
      </c>
      <c r="B21" s="27">
        <v>454525.27</v>
      </c>
      <c r="C21" s="27">
        <v>0</v>
      </c>
      <c r="D21" s="27">
        <f t="shared" si="5"/>
        <v>454525.27</v>
      </c>
      <c r="E21" s="27">
        <v>0</v>
      </c>
      <c r="F21" s="27">
        <v>0</v>
      </c>
      <c r="G21" s="27">
        <f t="shared" si="4"/>
        <v>454525.27</v>
      </c>
    </row>
    <row r="22" spans="1:7" x14ac:dyDescent="0.2">
      <c r="A22" s="17" t="s">
        <v>4</v>
      </c>
      <c r="B22" s="27">
        <v>559192.30000000005</v>
      </c>
      <c r="C22" s="27">
        <v>36227.19</v>
      </c>
      <c r="D22" s="27">
        <f t="shared" si="5"/>
        <v>595419.49</v>
      </c>
      <c r="E22" s="27">
        <v>133019.82</v>
      </c>
      <c r="F22" s="27">
        <v>131940.62</v>
      </c>
      <c r="G22" s="27">
        <f t="shared" si="4"/>
        <v>462399.67</v>
      </c>
    </row>
    <row r="23" spans="1:7" x14ac:dyDescent="0.2">
      <c r="A23" s="17"/>
      <c r="B23" s="27"/>
      <c r="C23" s="27"/>
      <c r="D23" s="27"/>
      <c r="E23" s="27"/>
      <c r="F23" s="27"/>
      <c r="G23" s="27"/>
    </row>
    <row r="24" spans="1:7" x14ac:dyDescent="0.2">
      <c r="A24" s="5" t="s">
        <v>46</v>
      </c>
      <c r="B24" s="32">
        <f t="shared" ref="B24:G24" si="6">SUM(B25:B33)</f>
        <v>16649477.1</v>
      </c>
      <c r="C24" s="32">
        <f t="shared" si="6"/>
        <v>-1127092.0900000001</v>
      </c>
      <c r="D24" s="32">
        <f t="shared" si="6"/>
        <v>15522385.01</v>
      </c>
      <c r="E24" s="32">
        <f t="shared" si="6"/>
        <v>961384.78999999992</v>
      </c>
      <c r="F24" s="32">
        <f t="shared" si="6"/>
        <v>954131.33000000007</v>
      </c>
      <c r="G24" s="32">
        <f t="shared" si="6"/>
        <v>14561000.219999999</v>
      </c>
    </row>
    <row r="25" spans="1:7" x14ac:dyDescent="0.2">
      <c r="A25" s="17" t="s">
        <v>28</v>
      </c>
      <c r="B25" s="27">
        <v>2479351.15</v>
      </c>
      <c r="C25" s="27">
        <v>680740</v>
      </c>
      <c r="D25" s="27">
        <f>B25+C25</f>
        <v>3160091.15</v>
      </c>
      <c r="E25" s="27">
        <v>405126.72</v>
      </c>
      <c r="F25" s="27">
        <v>402737.84</v>
      </c>
      <c r="G25" s="27">
        <f t="shared" ref="G25:G33" si="7">D25-E25</f>
        <v>2754964.4299999997</v>
      </c>
    </row>
    <row r="26" spans="1:7" x14ac:dyDescent="0.2">
      <c r="A26" s="17" t="s">
        <v>23</v>
      </c>
      <c r="B26" s="27">
        <v>14170125.949999999</v>
      </c>
      <c r="C26" s="27">
        <v>-1807832.09</v>
      </c>
      <c r="D26" s="27">
        <f t="shared" ref="D26:D33" si="8">B26+C26</f>
        <v>12362293.859999999</v>
      </c>
      <c r="E26" s="27">
        <v>556258.06999999995</v>
      </c>
      <c r="F26" s="27">
        <v>551393.49</v>
      </c>
      <c r="G26" s="27">
        <f t="shared" si="7"/>
        <v>11806035.789999999</v>
      </c>
    </row>
    <row r="27" spans="1:7" x14ac:dyDescent="0.2">
      <c r="A27" s="17" t="s">
        <v>29</v>
      </c>
      <c r="B27" s="27">
        <v>0</v>
      </c>
      <c r="C27" s="27">
        <v>0</v>
      </c>
      <c r="D27" s="27">
        <f t="shared" si="8"/>
        <v>0</v>
      </c>
      <c r="E27" s="27">
        <v>0</v>
      </c>
      <c r="F27" s="27">
        <v>0</v>
      </c>
      <c r="G27" s="27">
        <f t="shared" si="7"/>
        <v>0</v>
      </c>
    </row>
    <row r="28" spans="1:7" x14ac:dyDescent="0.2">
      <c r="A28" s="17" t="s">
        <v>47</v>
      </c>
      <c r="B28" s="27">
        <v>0</v>
      </c>
      <c r="C28" s="27">
        <v>0</v>
      </c>
      <c r="D28" s="27">
        <f t="shared" si="8"/>
        <v>0</v>
      </c>
      <c r="E28" s="27">
        <v>0</v>
      </c>
      <c r="F28" s="27">
        <v>0</v>
      </c>
      <c r="G28" s="27">
        <f t="shared" si="7"/>
        <v>0</v>
      </c>
    </row>
    <row r="29" spans="1:7" x14ac:dyDescent="0.2">
      <c r="A29" s="17" t="s">
        <v>21</v>
      </c>
      <c r="B29" s="27">
        <v>0</v>
      </c>
      <c r="C29" s="27">
        <v>0</v>
      </c>
      <c r="D29" s="27">
        <f t="shared" si="8"/>
        <v>0</v>
      </c>
      <c r="E29" s="27">
        <v>0</v>
      </c>
      <c r="F29" s="27">
        <v>0</v>
      </c>
      <c r="G29" s="27">
        <f t="shared" si="7"/>
        <v>0</v>
      </c>
    </row>
    <row r="30" spans="1:7" x14ac:dyDescent="0.2">
      <c r="A30" s="17" t="s">
        <v>5</v>
      </c>
      <c r="B30" s="27">
        <v>0</v>
      </c>
      <c r="C30" s="27">
        <v>0</v>
      </c>
      <c r="D30" s="27">
        <f t="shared" si="8"/>
        <v>0</v>
      </c>
      <c r="E30" s="27">
        <v>0</v>
      </c>
      <c r="F30" s="27">
        <v>0</v>
      </c>
      <c r="G30" s="27">
        <f t="shared" si="7"/>
        <v>0</v>
      </c>
    </row>
    <row r="31" spans="1:7" x14ac:dyDescent="0.2">
      <c r="A31" s="17" t="s">
        <v>6</v>
      </c>
      <c r="B31" s="27">
        <v>0</v>
      </c>
      <c r="C31" s="27">
        <v>0</v>
      </c>
      <c r="D31" s="27">
        <f t="shared" si="8"/>
        <v>0</v>
      </c>
      <c r="E31" s="27">
        <v>0</v>
      </c>
      <c r="F31" s="27">
        <v>0</v>
      </c>
      <c r="G31" s="27">
        <f t="shared" si="7"/>
        <v>0</v>
      </c>
    </row>
    <row r="32" spans="1:7" x14ac:dyDescent="0.2">
      <c r="A32" s="17" t="s">
        <v>48</v>
      </c>
      <c r="B32" s="27">
        <v>0</v>
      </c>
      <c r="C32" s="27">
        <v>0</v>
      </c>
      <c r="D32" s="27">
        <f t="shared" si="8"/>
        <v>0</v>
      </c>
      <c r="E32" s="27">
        <v>0</v>
      </c>
      <c r="F32" s="27">
        <v>0</v>
      </c>
      <c r="G32" s="27">
        <f t="shared" si="7"/>
        <v>0</v>
      </c>
    </row>
    <row r="33" spans="1:7" x14ac:dyDescent="0.2">
      <c r="A33" s="17" t="s">
        <v>30</v>
      </c>
      <c r="B33" s="27">
        <v>0</v>
      </c>
      <c r="C33" s="27">
        <v>0</v>
      </c>
      <c r="D33" s="27">
        <f t="shared" si="8"/>
        <v>0</v>
      </c>
      <c r="E33" s="27">
        <v>0</v>
      </c>
      <c r="F33" s="27">
        <v>0</v>
      </c>
      <c r="G33" s="27">
        <f t="shared" si="7"/>
        <v>0</v>
      </c>
    </row>
    <row r="34" spans="1:7" x14ac:dyDescent="0.2">
      <c r="A34" s="17"/>
      <c r="B34" s="27"/>
      <c r="C34" s="27"/>
      <c r="D34" s="27"/>
      <c r="E34" s="27"/>
      <c r="F34" s="27"/>
      <c r="G34" s="27"/>
    </row>
    <row r="35" spans="1:7" x14ac:dyDescent="0.2">
      <c r="A35" s="5" t="s">
        <v>31</v>
      </c>
      <c r="B35" s="32">
        <f t="shared" ref="B35:G35" si="9">SUM(B36:B39)</f>
        <v>0</v>
      </c>
      <c r="C35" s="32">
        <f t="shared" si="9"/>
        <v>0</v>
      </c>
      <c r="D35" s="32">
        <f t="shared" si="9"/>
        <v>0</v>
      </c>
      <c r="E35" s="32">
        <f t="shared" si="9"/>
        <v>0</v>
      </c>
      <c r="F35" s="32">
        <f t="shared" si="9"/>
        <v>0</v>
      </c>
      <c r="G35" s="32">
        <f t="shared" si="9"/>
        <v>0</v>
      </c>
    </row>
    <row r="36" spans="1:7" x14ac:dyDescent="0.2">
      <c r="A36" s="17" t="s">
        <v>49</v>
      </c>
      <c r="B36" s="27">
        <v>0</v>
      </c>
      <c r="C36" s="27">
        <v>0</v>
      </c>
      <c r="D36" s="27">
        <f>B36+C36</f>
        <v>0</v>
      </c>
      <c r="E36" s="27">
        <v>0</v>
      </c>
      <c r="F36" s="27">
        <v>0</v>
      </c>
      <c r="G36" s="27">
        <f t="shared" ref="G36:G39" si="10">D36-E36</f>
        <v>0</v>
      </c>
    </row>
    <row r="37" spans="1:7" ht="11.25" customHeight="1" x14ac:dyDescent="0.2">
      <c r="A37" s="17" t="s">
        <v>24</v>
      </c>
      <c r="B37" s="27">
        <v>0</v>
      </c>
      <c r="C37" s="27">
        <v>0</v>
      </c>
      <c r="D37" s="27">
        <f t="shared" ref="D37:D39" si="11">B37+C37</f>
        <v>0</v>
      </c>
      <c r="E37" s="27">
        <v>0</v>
      </c>
      <c r="F37" s="27">
        <v>0</v>
      </c>
      <c r="G37" s="27">
        <f t="shared" si="10"/>
        <v>0</v>
      </c>
    </row>
    <row r="38" spans="1:7" x14ac:dyDescent="0.2">
      <c r="A38" s="17" t="s">
        <v>32</v>
      </c>
      <c r="B38" s="27">
        <v>0</v>
      </c>
      <c r="C38" s="27">
        <v>0</v>
      </c>
      <c r="D38" s="27">
        <f t="shared" si="11"/>
        <v>0</v>
      </c>
      <c r="E38" s="27">
        <v>0</v>
      </c>
      <c r="F38" s="27">
        <v>0</v>
      </c>
      <c r="G38" s="27">
        <f t="shared" si="10"/>
        <v>0</v>
      </c>
    </row>
    <row r="39" spans="1:7" x14ac:dyDescent="0.2">
      <c r="A39" s="17" t="s">
        <v>7</v>
      </c>
      <c r="B39" s="27">
        <v>0</v>
      </c>
      <c r="C39" s="27">
        <v>0</v>
      </c>
      <c r="D39" s="27">
        <f t="shared" si="11"/>
        <v>0</v>
      </c>
      <c r="E39" s="27">
        <v>0</v>
      </c>
      <c r="F39" s="27">
        <v>0</v>
      </c>
      <c r="G39" s="27">
        <f t="shared" si="10"/>
        <v>0</v>
      </c>
    </row>
    <row r="40" spans="1:7" x14ac:dyDescent="0.2">
      <c r="A40" s="17"/>
      <c r="B40" s="27"/>
      <c r="C40" s="27"/>
      <c r="D40" s="27"/>
      <c r="E40" s="27"/>
      <c r="F40" s="27"/>
      <c r="G40" s="27"/>
    </row>
    <row r="41" spans="1:7" x14ac:dyDescent="0.2">
      <c r="A41" s="8" t="s">
        <v>122</v>
      </c>
      <c r="B41" s="28">
        <f t="shared" ref="B41:G41" si="12">SUM(B35+B24+B15+B5)</f>
        <v>246126365.67000002</v>
      </c>
      <c r="C41" s="28">
        <f t="shared" si="12"/>
        <v>9590527.2300000004</v>
      </c>
      <c r="D41" s="28">
        <f t="shared" si="12"/>
        <v>255716892.90000001</v>
      </c>
      <c r="E41" s="28">
        <f t="shared" si="12"/>
        <v>43540360.460000001</v>
      </c>
      <c r="F41" s="28">
        <f t="shared" si="12"/>
        <v>43163907.490000002</v>
      </c>
      <c r="G41" s="28">
        <f t="shared" si="12"/>
        <v>212176532.44</v>
      </c>
    </row>
    <row r="43" spans="1:7" x14ac:dyDescent="0.2">
      <c r="A43" s="1" t="s">
        <v>115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Auxiliar Tesoreria 3</cp:lastModifiedBy>
  <cp:lastPrinted>2018-07-14T22:21:14Z</cp:lastPrinted>
  <dcterms:created xsi:type="dcterms:W3CDTF">2014-02-10T03:37:14Z</dcterms:created>
  <dcterms:modified xsi:type="dcterms:W3CDTF">2025-05-05T17:31:29Z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